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I:\Google Drive\UNIFAP\Teletrabalho\1-Docs\1-Modelos\"/>
    </mc:Choice>
  </mc:AlternateContent>
  <xr:revisionPtr revIDLastSave="0" documentId="13_ncr:1_{BE3E43C2-2CD3-4833-B205-90F4803B9573}" xr6:coauthVersionLast="47" xr6:coauthVersionMax="47" xr10:uidLastSave="{00000000-0000-0000-0000-000000000000}"/>
  <bookViews>
    <workbookView xWindow="-120" yWindow="-120" windowWidth="20730" windowHeight="11760" tabRatio="318" xr2:uid="{00000000-000D-0000-FFFF-FFFF00000000}"/>
  </bookViews>
  <sheets>
    <sheet name="MAPACOT" sheetId="1" r:id="rId1"/>
  </sheets>
  <definedNames>
    <definedName name="_xlnm._FilterDatabase" localSheetId="0" hidden="1">MAPACOT!$A$4:$N$37</definedName>
    <definedName name="_xlnm.Print_Area" localSheetId="0">MAPACOT!$A$1:$N$40</definedName>
    <definedName name="OLE_LINK1" localSheetId="0">MAPACOT!#REF!</definedName>
  </definedNames>
  <calcPr calcId="191029"/>
</workbook>
</file>

<file path=xl/calcChain.xml><?xml version="1.0" encoding="utf-8"?>
<calcChain xmlns="http://schemas.openxmlformats.org/spreadsheetml/2006/main">
  <c r="B38" i="1" l="1"/>
  <c r="M5" i="1"/>
  <c r="L24" i="1"/>
  <c r="L18" i="1"/>
  <c r="L15" i="1"/>
  <c r="L9" i="1"/>
  <c r="L8" i="1"/>
  <c r="M9" i="1"/>
  <c r="M13" i="1"/>
  <c r="M17" i="1"/>
  <c r="L19" i="1"/>
  <c r="M21" i="1"/>
  <c r="A9" i="1"/>
  <c r="A13" i="1" s="1"/>
  <c r="A17" i="1" s="1"/>
  <c r="A21" i="1" s="1"/>
  <c r="L14" i="1" l="1"/>
  <c r="L13" i="1"/>
  <c r="L7" i="1"/>
  <c r="N17" i="1"/>
  <c r="L5" i="1"/>
  <c r="L6" i="1"/>
  <c r="L23" i="1"/>
  <c r="N9" i="1"/>
  <c r="L11" i="1"/>
  <c r="L22" i="1"/>
  <c r="L21" i="1"/>
  <c r="L16" i="1"/>
  <c r="L20" i="1"/>
  <c r="L17" i="1"/>
  <c r="N13" i="1"/>
  <c r="L10" i="1"/>
  <c r="N21" i="1"/>
  <c r="L12" i="1"/>
  <c r="N5" i="1"/>
  <c r="N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Souza</author>
  </authors>
  <commentList>
    <comment ref="I4" authorId="0" shapeId="0" xr:uid="{0E712F55-8EDB-4E9B-9FEF-87D991687C79}">
      <text>
        <r>
          <rPr>
            <b/>
            <sz val="11"/>
            <color indexed="81"/>
            <rFont val="Segoe UI"/>
            <family val="2"/>
          </rPr>
          <t>Marcelo Souza:</t>
        </r>
        <r>
          <rPr>
            <sz val="11"/>
            <color indexed="81"/>
            <rFont val="Segoe UI"/>
            <family val="2"/>
          </rPr>
          <t xml:space="preserve">
1) </t>
        </r>
        <r>
          <rPr>
            <i/>
            <sz val="11"/>
            <color indexed="81"/>
            <rFont val="Segoe UI"/>
            <family val="2"/>
          </rPr>
          <t>Art. 5º da IN 65/2021. Opções: 
I,II, III, IV e V.</t>
        </r>
      </text>
    </comment>
  </commentList>
</comments>
</file>

<file path=xl/sharedStrings.xml><?xml version="1.0" encoding="utf-8"?>
<sst xmlns="http://schemas.openxmlformats.org/spreadsheetml/2006/main" count="80" uniqueCount="42">
  <si>
    <t>ITEM</t>
  </si>
  <si>
    <t>DESCRIÇÃO</t>
  </si>
  <si>
    <t>RAZÃO SOCIAL*</t>
  </si>
  <si>
    <t>CNPJ*</t>
  </si>
  <si>
    <t>DT. PESQ.*</t>
  </si>
  <si>
    <t>COTAÇÃO 1</t>
  </si>
  <si>
    <t>COTAÇÃO 2</t>
  </si>
  <si>
    <t>COTAÇÃO 3</t>
  </si>
  <si>
    <t>VALOR TOTAL DO FORNECEDOR</t>
  </si>
  <si>
    <t>VALOR MÉDIO TOTAL</t>
  </si>
  <si>
    <t>QUANT.</t>
  </si>
  <si>
    <t>UND.</t>
  </si>
  <si>
    <t>VALOR MÉDIO UNITÁRIO</t>
  </si>
  <si>
    <t>Data:</t>
  </si>
  <si>
    <t>VALOR UNT</t>
  </si>
  <si>
    <t>COTAÇÃO 4</t>
  </si>
  <si>
    <t>Responsável pela Pesquisa de Preços:</t>
  </si>
  <si>
    <t>BANCO DE PREÇOS</t>
  </si>
  <si>
    <t>---------------</t>
  </si>
  <si>
    <t>Lupa de mão com cabo, lente de vidro redonda com 90mm diâmetro.</t>
  </si>
  <si>
    <t>Código Munsell (Carta de Cores de Solos) edição papel Fosco. Marca de Referencia: SoilControl / TerraGes</t>
  </si>
  <si>
    <t>Trado holandês em aço inoxidável, para amostragem de solo, de 4', haste de 3/4' x 1m</t>
  </si>
  <si>
    <t>Lupa de mão, lente bifocal 2,5x de vidro redonda, com cabo, com 90mm diâmetro.</t>
  </si>
  <si>
    <t>Luminária de mesa articulável, com base redonda</t>
  </si>
  <si>
    <t>SERVIDOR
SIAPE 0000000000</t>
  </si>
  <si>
    <t>Link p/ IN:</t>
  </si>
  <si>
    <t>https://www.in.gov.br/en/web/dou/-/instrucao-normativa-seges-/me-n-65-de-7-de-julho-de-2021-330673635</t>
  </si>
  <si>
    <t>ANÁLISE CRÍTICA DE VALORES ORÇADOS</t>
  </si>
  <si>
    <r>
      <t xml:space="preserve">B) </t>
    </r>
    <r>
      <rPr>
        <sz val="11"/>
        <color rgb="FF000000"/>
        <rFont val="Calibri"/>
        <family val="2"/>
      </rPr>
      <t>Cite os itens que tiveram valores enquadrados no item acima (valor inexequível, inconsistente, etc) :</t>
    </r>
  </si>
  <si>
    <r>
      <rPr>
        <b/>
        <sz val="11"/>
        <color rgb="FF000000"/>
        <rFont val="Calibri"/>
        <family val="2"/>
      </rPr>
      <t>D)</t>
    </r>
    <r>
      <rPr>
        <sz val="11"/>
        <color rgb="FF000000"/>
        <rFont val="Calibri"/>
        <family val="2"/>
      </rPr>
      <t xml:space="preserve"> Os valores obtidos na pesquisa foram avaliados criticamente, no sentido de que suas médias não apresentam grandes variações, não comprometendo a estimativa do preço de referência, representando de forma satisfatória os preços praticados no mercado?  </t>
    </r>
    <r>
      <rPr>
        <b/>
        <sz val="11"/>
        <color rgb="FF000000"/>
        <rFont val="Calibri"/>
        <family val="2"/>
      </rPr>
      <t>SIM</t>
    </r>
    <r>
      <rPr>
        <sz val="11"/>
        <color rgb="FF000000"/>
        <rFont val="Calibri"/>
        <family val="2"/>
      </rPr>
      <t xml:space="preserve"> ( )   ( ) </t>
    </r>
    <r>
      <rPr>
        <b/>
        <sz val="11"/>
        <color rgb="FF000000"/>
        <rFont val="Calibri"/>
        <family val="2"/>
      </rPr>
      <t>NÃO</t>
    </r>
  </si>
  <si>
    <t>Modelo Atualizado por Marcelo Souza - SIAPE 2039131 (23/07/21)</t>
  </si>
  <si>
    <t>Planilha de cotações, justificativa e análise crítica de preços</t>
  </si>
  <si>
    <t>CATMAT CATSER</t>
  </si>
  <si>
    <r>
      <t xml:space="preserve">PARÂMETRO DE PESQUISA </t>
    </r>
    <r>
      <rPr>
        <b/>
        <vertAlign val="superscript"/>
        <sz val="8"/>
        <color indexed="8"/>
        <rFont val="Calibri"/>
        <family val="2"/>
        <charset val="1"/>
      </rPr>
      <t>(1)</t>
    </r>
  </si>
  <si>
    <t>I</t>
  </si>
  <si>
    <r>
      <rPr>
        <b/>
        <sz val="11"/>
        <color rgb="FF000000"/>
        <rFont val="Calibri"/>
        <family val="2"/>
      </rPr>
      <t>1)</t>
    </r>
    <r>
      <rPr>
        <sz val="11"/>
        <color indexed="8"/>
        <rFont val="Calibri"/>
        <family val="2"/>
        <charset val="1"/>
      </rPr>
      <t xml:space="preserve"> Art. 5º da IN 65/2021. Opções: I,II, III, IV e V.</t>
    </r>
  </si>
  <si>
    <t>OBS: O sistema Banco de Preços se equipara ao Painel de Preços, pois possibilita a busca e filtragem das licitações dos diversos órgãos e entidades públicas, porém com um sistema mais fácil e intuitivo para geração do preço de referência.</t>
  </si>
  <si>
    <r>
      <t xml:space="preserve">A) </t>
    </r>
    <r>
      <rPr>
        <sz val="11"/>
        <color rgb="FF000000"/>
        <rFont val="Calibri"/>
        <family val="2"/>
      </rPr>
      <t xml:space="preserve">Alguma cotação foi desconsiderada por ser julgada com valor inexequível, inconsistente ou excessivamente elevado?    </t>
    </r>
    <r>
      <rPr>
        <b/>
        <sz val="11"/>
        <color rgb="FF000000"/>
        <rFont val="Calibri"/>
        <family val="2"/>
      </rPr>
      <t xml:space="preserve"> SIM </t>
    </r>
    <r>
      <rPr>
        <sz val="11"/>
        <color rgb="FF000000"/>
        <rFont val="Calibri"/>
        <family val="2"/>
      </rPr>
      <t xml:space="preserve">( )   ( ) </t>
    </r>
    <r>
      <rPr>
        <b/>
        <sz val="11"/>
        <color rgb="FF000000"/>
        <rFont val="Calibri"/>
        <family val="2"/>
      </rPr>
      <t>NÃO</t>
    </r>
  </si>
  <si>
    <t>Declaro para todos os fins de direito, que realizei pesquisa de preços para futura aquisição/contratação dos itens presentes neste processo licitatório, que o preço de referência foi formado nos ditames da INSTRUÇÃO NORMATIVA SEGES/ME Nº 65/2021, conforme o artigo 5º e seus incisos, devidamente apontados na planilha acima.
Assim, afirmo que me responsabilizo pelo levantamento dos preços de acordo com a descrição dos itens.</t>
  </si>
  <si>
    <t>VALOR TOTAL ESTIMADO</t>
  </si>
  <si>
    <r>
      <rPr>
        <b/>
        <sz val="11"/>
        <color rgb="FF000000"/>
        <rFont val="Calibri"/>
        <family val="2"/>
      </rPr>
      <t>E)</t>
    </r>
    <r>
      <rPr>
        <sz val="11"/>
        <color rgb="FF000000"/>
        <rFont val="Calibri"/>
        <family val="2"/>
      </rPr>
      <t xml:space="preserve"> Outras informações relacionadas as cotações:</t>
    </r>
  </si>
  <si>
    <r>
      <t xml:space="preserve">C) </t>
    </r>
    <r>
      <rPr>
        <sz val="11"/>
        <color rgb="FF000000"/>
        <rFont val="Calibri"/>
        <family val="2"/>
      </rPr>
      <t>Cite o(s) item(ns) e descreva os critérios fundamentados utilizados para desconsideração dos valores inexequíveis, inconsistentes ou excessivamente elevados.</t>
    </r>
    <r>
      <rPr>
        <b/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</si>
</sst>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\ #,##0.00"/>
    <numFmt numFmtId="165" formatCode="[$-F800]dddd\,\ mmmm\ dd\,\ yyyy"/>
  </numFmts>
  <fonts count="29" x14ac:knownFonts="1">
    <font>
      <sz val="11"/>
      <color indexed="8"/>
      <name val="Calibri"/>
      <family val="2"/>
      <charset val="1"/>
    </font>
    <font>
      <b/>
      <sz val="15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vertAlign val="superscript"/>
      <sz val="8"/>
      <color indexed="8"/>
      <name val="Calibri"/>
      <family val="2"/>
      <charset val="1"/>
    </font>
    <font>
      <sz val="8"/>
      <name val="Arial"/>
      <family val="2"/>
      <charset val="1"/>
    </font>
    <font>
      <u/>
      <sz val="11"/>
      <color indexed="12"/>
      <name val="Calibri"/>
      <family val="2"/>
      <charset val="1"/>
    </font>
    <font>
      <u/>
      <sz val="8"/>
      <color indexed="12"/>
      <name val="Calibri"/>
      <family val="2"/>
      <charset val="1"/>
    </font>
    <font>
      <sz val="8"/>
      <color indexed="8"/>
      <name val="Calibri"/>
      <family val="2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sz val="8"/>
      <color rgb="FFFF0000"/>
      <name val="Calibri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b/>
      <sz val="6"/>
      <color indexed="8"/>
      <name val="Calibri"/>
      <family val="2"/>
      <charset val="1"/>
    </font>
    <font>
      <b/>
      <sz val="11"/>
      <color indexed="81"/>
      <name val="Segoe UI"/>
      <family val="2"/>
    </font>
    <font>
      <sz val="11"/>
      <color indexed="81"/>
      <name val="Segoe UI"/>
      <family val="2"/>
    </font>
    <font>
      <i/>
      <sz val="11"/>
      <color indexed="81"/>
      <name val="Segoe U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10" fillId="0" borderId="1" xfId="0" quotePrefix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4" fontId="3" fillId="0" borderId="3" xfId="0" applyNumberFormat="1" applyFont="1" applyFill="1" applyBorder="1" applyAlignment="1" applyProtection="1">
      <alignment horizontal="justify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4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8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8" fontId="3" fillId="0" borderId="0" xfId="0" applyNumberFormat="1" applyFont="1" applyBorder="1" applyAlignment="1" applyProtection="1">
      <alignment horizontal="center"/>
      <protection locked="0"/>
    </xf>
    <xf numFmtId="8" fontId="7" fillId="0" borderId="0" xfId="1" applyNumberFormat="1" applyFont="1" applyFill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6" fillId="0" borderId="0" xfId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4" xfId="0" applyNumberFormat="1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5" fontId="22" fillId="0" borderId="15" xfId="0" applyNumberFormat="1" applyFont="1" applyBorder="1" applyAlignment="1" applyProtection="1">
      <alignment horizontal="left" vertical="center"/>
      <protection locked="0"/>
    </xf>
    <xf numFmtId="165" fontId="22" fillId="0" borderId="16" xfId="0" applyNumberFormat="1" applyFont="1" applyBorder="1" applyAlignment="1" applyProtection="1">
      <alignment horizontal="left" vertical="center"/>
      <protection locked="0"/>
    </xf>
    <xf numFmtId="165" fontId="22" fillId="0" borderId="17" xfId="0" applyNumberFormat="1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center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0" fillId="3" borderId="3" xfId="0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 applyProtection="1">
      <alignment horizontal="left" vertical="center"/>
      <protection locked="0"/>
    </xf>
    <xf numFmtId="0" fontId="18" fillId="0" borderId="3" xfId="0" applyFont="1" applyFill="1" applyBorder="1" applyAlignment="1" applyProtection="1">
      <alignment horizontal="left" vertical="top"/>
      <protection locked="0"/>
    </xf>
    <xf numFmtId="0" fontId="18" fillId="0" borderId="3" xfId="0" applyFont="1" applyFill="1" applyBorder="1" applyAlignment="1" applyProtection="1">
      <alignment horizontal="left" vertical="top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justify" wrapText="1"/>
      <protection locked="0"/>
    </xf>
    <xf numFmtId="0" fontId="19" fillId="0" borderId="3" xfId="0" applyFont="1" applyFill="1" applyBorder="1" applyAlignment="1" applyProtection="1">
      <alignment horizontal="justify" vertical="top" wrapText="1"/>
      <protection locked="0"/>
    </xf>
    <xf numFmtId="0" fontId="18" fillId="0" borderId="3" xfId="0" applyFont="1" applyFill="1" applyBorder="1" applyAlignment="1" applyProtection="1">
      <alignment horizontal="justify" vertical="top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4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14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64" fontId="28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.gov.br/en/web/dou/-/instrucao-normativa-seges-/me-n-65-de-7-de-julho-de-2021-330673635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40"/>
  <sheetViews>
    <sheetView tabSelected="1" topLeftCell="A2" zoomScaleNormal="100" zoomScaleSheetLayoutView="110" workbookViewId="0">
      <selection activeCell="A37" sqref="A37:N37"/>
    </sheetView>
  </sheetViews>
  <sheetFormatPr defaultColWidth="8.5703125" defaultRowHeight="15" x14ac:dyDescent="0.25"/>
  <cols>
    <col min="1" max="1" width="4.7109375" style="2" customWidth="1"/>
    <col min="2" max="2" width="23.42578125" style="2" customWidth="1"/>
    <col min="3" max="3" width="6.28515625" style="50" bestFit="1" customWidth="1"/>
    <col min="4" max="4" width="4.85546875" style="2" bestFit="1" customWidth="1"/>
    <col min="5" max="5" width="9" style="2" customWidth="1"/>
    <col min="6" max="6" width="8.85546875" style="2" customWidth="1"/>
    <col min="7" max="7" width="29.7109375" style="51" customWidth="1"/>
    <col min="8" max="8" width="15.42578125" style="52" bestFit="1" customWidth="1"/>
    <col min="9" max="11" width="10.28515625" style="50" customWidth="1"/>
    <col min="12" max="12" width="12.7109375" style="50" bestFit="1" customWidth="1"/>
    <col min="13" max="13" width="12.140625" style="50" customWidth="1"/>
    <col min="14" max="14" width="17.85546875" style="49" customWidth="1"/>
    <col min="15" max="15" width="12.140625" style="2" customWidth="1"/>
    <col min="16" max="17" width="10" style="2" customWidth="1"/>
    <col min="18" max="19" width="12.140625" style="2" customWidth="1"/>
    <col min="20" max="20" width="11.7109375" style="2" customWidth="1"/>
    <col min="21" max="21" width="9.140625" style="2" customWidth="1"/>
    <col min="22" max="22" width="8.140625" style="2" customWidth="1"/>
    <col min="23" max="16384" width="8.5703125" style="2"/>
  </cols>
  <sheetData>
    <row r="2" spans="1:23" ht="17.100000000000001" customHeight="1" x14ac:dyDescent="0.25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  <c r="P2" s="1"/>
      <c r="Q2" s="1"/>
    </row>
    <row r="3" spans="1:23" ht="17.100000000000001" customHeight="1" thickBot="1" x14ac:dyDescent="0.3">
      <c r="A3" s="3"/>
      <c r="B3" s="3"/>
      <c r="C3" s="4"/>
      <c r="D3" s="3"/>
      <c r="E3" s="3"/>
      <c r="F3" s="3"/>
      <c r="G3" s="5"/>
      <c r="H3" s="6"/>
      <c r="I3" s="7"/>
      <c r="J3" s="7"/>
      <c r="K3" s="7"/>
      <c r="L3" s="7"/>
      <c r="M3" s="7"/>
      <c r="N3" s="8"/>
      <c r="O3" s="9"/>
      <c r="P3" s="9"/>
      <c r="Q3" s="9"/>
      <c r="R3" s="9"/>
      <c r="S3" s="9"/>
      <c r="T3" s="9"/>
      <c r="U3" s="9"/>
      <c r="V3" s="9"/>
      <c r="W3" s="9"/>
    </row>
    <row r="4" spans="1:23" ht="36" thickBot="1" x14ac:dyDescent="0.3">
      <c r="A4" s="10" t="s">
        <v>0</v>
      </c>
      <c r="B4" s="11" t="s">
        <v>1</v>
      </c>
      <c r="C4" s="12" t="s">
        <v>10</v>
      </c>
      <c r="D4" s="12" t="s">
        <v>11</v>
      </c>
      <c r="E4" s="92" t="s">
        <v>32</v>
      </c>
      <c r="F4" s="13"/>
      <c r="G4" s="12" t="s">
        <v>2</v>
      </c>
      <c r="H4" s="14" t="s">
        <v>3</v>
      </c>
      <c r="I4" s="11" t="s">
        <v>33</v>
      </c>
      <c r="J4" s="12" t="s">
        <v>4</v>
      </c>
      <c r="K4" s="15" t="s">
        <v>14</v>
      </c>
      <c r="L4" s="11" t="s">
        <v>8</v>
      </c>
      <c r="M4" s="16" t="s">
        <v>12</v>
      </c>
      <c r="N4" s="17" t="s">
        <v>9</v>
      </c>
      <c r="O4" s="18"/>
      <c r="P4" s="18"/>
      <c r="Q4" s="18"/>
      <c r="R4" s="18"/>
      <c r="S4" s="19"/>
    </row>
    <row r="5" spans="1:23" ht="24.75" customHeight="1" x14ac:dyDescent="0.25">
      <c r="A5" s="63">
        <v>1</v>
      </c>
      <c r="B5" s="66" t="s">
        <v>21</v>
      </c>
      <c r="C5" s="69">
        <v>2</v>
      </c>
      <c r="D5" s="54" t="s">
        <v>11</v>
      </c>
      <c r="E5" s="54">
        <v>12345</v>
      </c>
      <c r="F5" s="20" t="s">
        <v>5</v>
      </c>
      <c r="G5" s="21" t="s">
        <v>17</v>
      </c>
      <c r="H5" s="22" t="s">
        <v>18</v>
      </c>
      <c r="I5" s="23" t="s">
        <v>34</v>
      </c>
      <c r="J5" s="24">
        <v>44004</v>
      </c>
      <c r="K5" s="25">
        <v>343.17</v>
      </c>
      <c r="L5" s="25">
        <f>C5*K5</f>
        <v>686.34</v>
      </c>
      <c r="M5" s="57">
        <f>AVERAGE(K5:K8)</f>
        <v>343.17</v>
      </c>
      <c r="N5" s="74">
        <f>C5*M5</f>
        <v>686.34</v>
      </c>
      <c r="O5" s="26"/>
      <c r="P5" s="26"/>
      <c r="Q5" s="26"/>
      <c r="R5" s="26"/>
      <c r="S5" s="27"/>
    </row>
    <row r="6" spans="1:23" ht="24.75" customHeight="1" x14ac:dyDescent="0.25">
      <c r="A6" s="64"/>
      <c r="B6" s="72"/>
      <c r="C6" s="70"/>
      <c r="D6" s="55"/>
      <c r="E6" s="55"/>
      <c r="F6" s="28" t="s">
        <v>6</v>
      </c>
      <c r="G6" s="29"/>
      <c r="H6" s="30"/>
      <c r="I6" s="31"/>
      <c r="J6" s="32"/>
      <c r="K6" s="33"/>
      <c r="L6" s="33">
        <f>C5*K6</f>
        <v>0</v>
      </c>
      <c r="M6" s="58"/>
      <c r="N6" s="75"/>
      <c r="O6" s="26"/>
      <c r="P6" s="26"/>
      <c r="Q6" s="26"/>
      <c r="R6" s="26"/>
      <c r="S6" s="27"/>
    </row>
    <row r="7" spans="1:23" ht="24.75" customHeight="1" x14ac:dyDescent="0.25">
      <c r="A7" s="64"/>
      <c r="B7" s="72"/>
      <c r="C7" s="70"/>
      <c r="D7" s="55"/>
      <c r="E7" s="55"/>
      <c r="F7" s="28" t="s">
        <v>7</v>
      </c>
      <c r="G7" s="29"/>
      <c r="H7" s="30"/>
      <c r="I7" s="31"/>
      <c r="J7" s="32"/>
      <c r="K7" s="33"/>
      <c r="L7" s="33">
        <f>C5*K7</f>
        <v>0</v>
      </c>
      <c r="M7" s="58"/>
      <c r="N7" s="75"/>
      <c r="O7" s="26"/>
      <c r="P7" s="26"/>
      <c r="Q7" s="26"/>
      <c r="R7" s="26"/>
      <c r="S7" s="27"/>
    </row>
    <row r="8" spans="1:23" ht="24.75" customHeight="1" thickBot="1" x14ac:dyDescent="0.3">
      <c r="A8" s="65"/>
      <c r="B8" s="73"/>
      <c r="C8" s="71"/>
      <c r="D8" s="56"/>
      <c r="E8" s="56"/>
      <c r="F8" s="28" t="s">
        <v>15</v>
      </c>
      <c r="G8" s="29"/>
      <c r="H8" s="30"/>
      <c r="I8" s="31"/>
      <c r="J8" s="32"/>
      <c r="K8" s="33"/>
      <c r="L8" s="33">
        <f>C5*K8</f>
        <v>0</v>
      </c>
      <c r="M8" s="59"/>
      <c r="N8" s="76"/>
      <c r="O8" s="26"/>
      <c r="P8" s="26"/>
      <c r="Q8" s="26"/>
      <c r="R8" s="26"/>
      <c r="S8" s="27"/>
    </row>
    <row r="9" spans="1:23" ht="24.75" customHeight="1" x14ac:dyDescent="0.25">
      <c r="A9" s="63">
        <f>A5+1</f>
        <v>2</v>
      </c>
      <c r="B9" s="66" t="s">
        <v>20</v>
      </c>
      <c r="C9" s="69">
        <v>2</v>
      </c>
      <c r="D9" s="54" t="s">
        <v>11</v>
      </c>
      <c r="E9" s="54">
        <v>12345</v>
      </c>
      <c r="F9" s="20" t="s">
        <v>5</v>
      </c>
      <c r="G9" s="21" t="s">
        <v>17</v>
      </c>
      <c r="H9" s="22" t="s">
        <v>18</v>
      </c>
      <c r="I9" s="23" t="s">
        <v>34</v>
      </c>
      <c r="J9" s="24">
        <v>44004</v>
      </c>
      <c r="K9" s="25">
        <v>1504.5</v>
      </c>
      <c r="L9" s="25">
        <f>C9*K9</f>
        <v>3009</v>
      </c>
      <c r="M9" s="57">
        <f t="shared" ref="M9" si="0">AVERAGE(K9:K12)</f>
        <v>1504.5</v>
      </c>
      <c r="N9" s="60">
        <f>C9*M9</f>
        <v>3009</v>
      </c>
      <c r="O9" s="34"/>
      <c r="P9" s="35"/>
      <c r="Q9" s="34"/>
      <c r="R9" s="34"/>
      <c r="S9" s="27"/>
    </row>
    <row r="10" spans="1:23" ht="24.75" customHeight="1" x14ac:dyDescent="0.25">
      <c r="A10" s="64"/>
      <c r="B10" s="72"/>
      <c r="C10" s="77"/>
      <c r="D10" s="55"/>
      <c r="E10" s="55"/>
      <c r="F10" s="28" t="s">
        <v>6</v>
      </c>
      <c r="G10" s="29"/>
      <c r="H10" s="30"/>
      <c r="I10" s="31"/>
      <c r="J10" s="32"/>
      <c r="K10" s="33"/>
      <c r="L10" s="33">
        <f>C9*K10</f>
        <v>0</v>
      </c>
      <c r="M10" s="58"/>
      <c r="N10" s="61"/>
      <c r="O10" s="36"/>
      <c r="P10" s="37"/>
      <c r="Q10" s="36"/>
      <c r="R10" s="36"/>
      <c r="S10" s="27"/>
    </row>
    <row r="11" spans="1:23" ht="24.75" customHeight="1" x14ac:dyDescent="0.25">
      <c r="A11" s="64"/>
      <c r="B11" s="72"/>
      <c r="C11" s="77"/>
      <c r="D11" s="55"/>
      <c r="E11" s="55"/>
      <c r="F11" s="28" t="s">
        <v>7</v>
      </c>
      <c r="G11" s="29"/>
      <c r="H11" s="30"/>
      <c r="I11" s="31"/>
      <c r="J11" s="32"/>
      <c r="K11" s="33"/>
      <c r="L11" s="33">
        <f>C9*K11</f>
        <v>0</v>
      </c>
      <c r="M11" s="58"/>
      <c r="N11" s="61"/>
      <c r="O11" s="36"/>
      <c r="P11" s="37"/>
      <c r="Q11" s="36"/>
      <c r="R11" s="36"/>
      <c r="S11" s="27"/>
    </row>
    <row r="12" spans="1:23" ht="24.75" customHeight="1" thickBot="1" x14ac:dyDescent="0.3">
      <c r="A12" s="65"/>
      <c r="B12" s="73"/>
      <c r="C12" s="78"/>
      <c r="D12" s="56"/>
      <c r="E12" s="56"/>
      <c r="F12" s="28" t="s">
        <v>15</v>
      </c>
      <c r="G12" s="29"/>
      <c r="H12" s="30"/>
      <c r="I12" s="31"/>
      <c r="J12" s="32"/>
      <c r="K12" s="33"/>
      <c r="L12" s="33">
        <f>C9*K12</f>
        <v>0</v>
      </c>
      <c r="M12" s="59"/>
      <c r="N12" s="62"/>
      <c r="O12" s="36"/>
      <c r="P12" s="37"/>
      <c r="Q12" s="36"/>
      <c r="R12" s="36"/>
      <c r="S12" s="27"/>
    </row>
    <row r="13" spans="1:23" ht="24.75" customHeight="1" x14ac:dyDescent="0.25">
      <c r="A13" s="63">
        <f t="shared" ref="A13" si="1">A9+1</f>
        <v>3</v>
      </c>
      <c r="B13" s="66" t="s">
        <v>19</v>
      </c>
      <c r="C13" s="69">
        <v>5</v>
      </c>
      <c r="D13" s="54" t="s">
        <v>11</v>
      </c>
      <c r="E13" s="54">
        <v>12345</v>
      </c>
      <c r="F13" s="20" t="s">
        <v>5</v>
      </c>
      <c r="G13" s="21" t="s">
        <v>17</v>
      </c>
      <c r="H13" s="22" t="s">
        <v>18</v>
      </c>
      <c r="I13" s="23" t="s">
        <v>34</v>
      </c>
      <c r="J13" s="24">
        <v>44004</v>
      </c>
      <c r="K13" s="25">
        <v>17.760000000000002</v>
      </c>
      <c r="L13" s="25">
        <f>C13*K13</f>
        <v>88.800000000000011</v>
      </c>
      <c r="M13" s="57">
        <f t="shared" ref="M13" si="2">AVERAGE(K13:K16)</f>
        <v>17.760000000000002</v>
      </c>
      <c r="N13" s="60">
        <f>C13*M13</f>
        <v>88.800000000000011</v>
      </c>
      <c r="O13" s="26"/>
      <c r="P13" s="38"/>
      <c r="Q13" s="26"/>
      <c r="R13" s="26"/>
      <c r="S13" s="27"/>
    </row>
    <row r="14" spans="1:23" ht="24.75" customHeight="1" x14ac:dyDescent="0.25">
      <c r="A14" s="64"/>
      <c r="B14" s="67"/>
      <c r="C14" s="70"/>
      <c r="D14" s="55"/>
      <c r="E14" s="55"/>
      <c r="F14" s="28" t="s">
        <v>6</v>
      </c>
      <c r="G14" s="29"/>
      <c r="H14" s="30"/>
      <c r="I14" s="31"/>
      <c r="J14" s="32"/>
      <c r="K14" s="33"/>
      <c r="L14" s="33">
        <f>C13*K14</f>
        <v>0</v>
      </c>
      <c r="M14" s="58"/>
      <c r="N14" s="61"/>
      <c r="O14" s="26"/>
      <c r="P14" s="26"/>
      <c r="Q14" s="26"/>
      <c r="R14" s="26"/>
      <c r="S14" s="27"/>
    </row>
    <row r="15" spans="1:23" ht="24.75" customHeight="1" x14ac:dyDescent="0.25">
      <c r="A15" s="64"/>
      <c r="B15" s="67"/>
      <c r="C15" s="70"/>
      <c r="D15" s="55"/>
      <c r="E15" s="55"/>
      <c r="F15" s="28" t="s">
        <v>7</v>
      </c>
      <c r="G15" s="29"/>
      <c r="H15" s="30"/>
      <c r="I15" s="31"/>
      <c r="J15" s="32"/>
      <c r="K15" s="33"/>
      <c r="L15" s="33">
        <f>C13*K15</f>
        <v>0</v>
      </c>
      <c r="M15" s="58"/>
      <c r="N15" s="61"/>
      <c r="O15" s="26"/>
      <c r="P15" s="26"/>
      <c r="Q15" s="26"/>
      <c r="R15" s="26"/>
      <c r="S15" s="27"/>
    </row>
    <row r="16" spans="1:23" ht="24.75" customHeight="1" thickBot="1" x14ac:dyDescent="0.3">
      <c r="A16" s="65"/>
      <c r="B16" s="68"/>
      <c r="C16" s="71"/>
      <c r="D16" s="56"/>
      <c r="E16" s="56"/>
      <c r="F16" s="28" t="s">
        <v>15</v>
      </c>
      <c r="G16" s="29"/>
      <c r="H16" s="30"/>
      <c r="I16" s="31"/>
      <c r="J16" s="32"/>
      <c r="K16" s="33"/>
      <c r="L16" s="33">
        <f>C13*K16</f>
        <v>0</v>
      </c>
      <c r="M16" s="59"/>
      <c r="N16" s="62"/>
      <c r="O16" s="26"/>
      <c r="P16" s="26"/>
      <c r="Q16" s="26"/>
      <c r="R16" s="26"/>
      <c r="S16" s="27"/>
    </row>
    <row r="17" spans="1:19" ht="24.75" customHeight="1" x14ac:dyDescent="0.25">
      <c r="A17" s="63">
        <f t="shared" ref="A17" si="3">A13+1</f>
        <v>4</v>
      </c>
      <c r="B17" s="66" t="s">
        <v>22</v>
      </c>
      <c r="C17" s="69">
        <v>5</v>
      </c>
      <c r="D17" s="54" t="s">
        <v>11</v>
      </c>
      <c r="E17" s="54">
        <v>12345</v>
      </c>
      <c r="F17" s="20" t="s">
        <v>5</v>
      </c>
      <c r="G17" s="21" t="s">
        <v>17</v>
      </c>
      <c r="H17" s="22" t="s">
        <v>18</v>
      </c>
      <c r="I17" s="23" t="s">
        <v>34</v>
      </c>
      <c r="J17" s="24">
        <v>44004</v>
      </c>
      <c r="K17" s="25">
        <v>65.959999999999994</v>
      </c>
      <c r="L17" s="25">
        <f>C17*K17</f>
        <v>329.79999999999995</v>
      </c>
      <c r="M17" s="57">
        <f t="shared" ref="M17" si="4">AVERAGE(K17:K20)</f>
        <v>65.959999999999994</v>
      </c>
      <c r="N17" s="60">
        <f>C17*M17</f>
        <v>329.79999999999995</v>
      </c>
      <c r="O17" s="26"/>
      <c r="P17" s="26"/>
      <c r="Q17" s="26"/>
      <c r="R17" s="26"/>
      <c r="S17" s="27"/>
    </row>
    <row r="18" spans="1:19" ht="24.75" customHeight="1" x14ac:dyDescent="0.25">
      <c r="A18" s="64"/>
      <c r="B18" s="67"/>
      <c r="C18" s="70"/>
      <c r="D18" s="55"/>
      <c r="E18" s="55"/>
      <c r="F18" s="28" t="s">
        <v>6</v>
      </c>
      <c r="G18" s="29"/>
      <c r="H18" s="30"/>
      <c r="I18" s="31"/>
      <c r="J18" s="32"/>
      <c r="K18" s="33"/>
      <c r="L18" s="33">
        <f>C17*K18</f>
        <v>0</v>
      </c>
      <c r="M18" s="58"/>
      <c r="N18" s="61"/>
      <c r="O18" s="26"/>
      <c r="P18" s="26"/>
      <c r="Q18" s="26"/>
      <c r="R18" s="26"/>
      <c r="S18" s="27"/>
    </row>
    <row r="19" spans="1:19" ht="24.75" customHeight="1" x14ac:dyDescent="0.25">
      <c r="A19" s="64"/>
      <c r="B19" s="67"/>
      <c r="C19" s="70"/>
      <c r="D19" s="55"/>
      <c r="E19" s="55"/>
      <c r="F19" s="28" t="s">
        <v>7</v>
      </c>
      <c r="G19" s="29"/>
      <c r="H19" s="30"/>
      <c r="I19" s="31"/>
      <c r="J19" s="32"/>
      <c r="K19" s="33"/>
      <c r="L19" s="33">
        <f>C17*K19</f>
        <v>0</v>
      </c>
      <c r="M19" s="58"/>
      <c r="N19" s="61"/>
      <c r="O19" s="26"/>
      <c r="P19" s="26"/>
      <c r="Q19" s="26"/>
      <c r="R19" s="26"/>
      <c r="S19" s="27"/>
    </row>
    <row r="20" spans="1:19" ht="24.75" customHeight="1" thickBot="1" x14ac:dyDescent="0.3">
      <c r="A20" s="65"/>
      <c r="B20" s="68"/>
      <c r="C20" s="71"/>
      <c r="D20" s="56"/>
      <c r="E20" s="56"/>
      <c r="F20" s="28" t="s">
        <v>15</v>
      </c>
      <c r="G20" s="29"/>
      <c r="H20" s="30"/>
      <c r="I20" s="31"/>
      <c r="J20" s="32"/>
      <c r="K20" s="33"/>
      <c r="L20" s="33">
        <f>C17*K20</f>
        <v>0</v>
      </c>
      <c r="M20" s="59"/>
      <c r="N20" s="62"/>
      <c r="O20" s="26"/>
      <c r="P20" s="26"/>
      <c r="Q20" s="26"/>
      <c r="R20" s="26"/>
      <c r="S20" s="27"/>
    </row>
    <row r="21" spans="1:19" ht="24.75" customHeight="1" x14ac:dyDescent="0.25">
      <c r="A21" s="63">
        <f>A17+1</f>
        <v>5</v>
      </c>
      <c r="B21" s="66" t="s">
        <v>23</v>
      </c>
      <c r="C21" s="69">
        <v>7</v>
      </c>
      <c r="D21" s="54" t="s">
        <v>11</v>
      </c>
      <c r="E21" s="54">
        <v>12345</v>
      </c>
      <c r="F21" s="20" t="s">
        <v>5</v>
      </c>
      <c r="G21" s="21" t="s">
        <v>17</v>
      </c>
      <c r="H21" s="22" t="s">
        <v>18</v>
      </c>
      <c r="I21" s="23" t="s">
        <v>34</v>
      </c>
      <c r="J21" s="24">
        <v>44004</v>
      </c>
      <c r="K21" s="25">
        <v>36.619999999999997</v>
      </c>
      <c r="L21" s="25">
        <f t="shared" ref="L21" si="5">C21*K21</f>
        <v>256.33999999999997</v>
      </c>
      <c r="M21" s="57">
        <f t="shared" ref="M21" si="6">AVERAGE(K21:K24)</f>
        <v>36.619999999999997</v>
      </c>
      <c r="N21" s="60">
        <f>C21*M21</f>
        <v>256.33999999999997</v>
      </c>
      <c r="O21" s="26"/>
      <c r="P21" s="26"/>
      <c r="Q21" s="26"/>
      <c r="R21" s="26"/>
      <c r="S21" s="27"/>
    </row>
    <row r="22" spans="1:19" ht="24.75" customHeight="1" x14ac:dyDescent="0.25">
      <c r="A22" s="64"/>
      <c r="B22" s="67"/>
      <c r="C22" s="70"/>
      <c r="D22" s="55"/>
      <c r="E22" s="55"/>
      <c r="F22" s="28" t="s">
        <v>6</v>
      </c>
      <c r="G22" s="29"/>
      <c r="H22" s="30"/>
      <c r="I22" s="31"/>
      <c r="J22" s="32"/>
      <c r="K22" s="33"/>
      <c r="L22" s="33">
        <f t="shared" ref="L22" si="7">C21*K22</f>
        <v>0</v>
      </c>
      <c r="M22" s="58"/>
      <c r="N22" s="61"/>
      <c r="O22" s="26"/>
      <c r="P22" s="26"/>
      <c r="Q22" s="26"/>
      <c r="R22" s="26"/>
      <c r="S22" s="27"/>
    </row>
    <row r="23" spans="1:19" ht="24.75" customHeight="1" x14ac:dyDescent="0.25">
      <c r="A23" s="64"/>
      <c r="B23" s="67"/>
      <c r="C23" s="70"/>
      <c r="D23" s="55"/>
      <c r="E23" s="55"/>
      <c r="F23" s="28" t="s">
        <v>7</v>
      </c>
      <c r="G23" s="29"/>
      <c r="H23" s="30"/>
      <c r="I23" s="31"/>
      <c r="J23" s="32"/>
      <c r="K23" s="33"/>
      <c r="L23" s="33">
        <f t="shared" ref="L23" si="8">C21*K23</f>
        <v>0</v>
      </c>
      <c r="M23" s="58"/>
      <c r="N23" s="61"/>
      <c r="O23" s="26"/>
      <c r="P23" s="26"/>
      <c r="Q23" s="26"/>
      <c r="R23" s="26"/>
      <c r="S23" s="27"/>
    </row>
    <row r="24" spans="1:19" ht="24.75" customHeight="1" thickBot="1" x14ac:dyDescent="0.3">
      <c r="A24" s="65"/>
      <c r="B24" s="68"/>
      <c r="C24" s="71"/>
      <c r="D24" s="56"/>
      <c r="E24" s="56"/>
      <c r="F24" s="96" t="s">
        <v>15</v>
      </c>
      <c r="G24" s="97"/>
      <c r="H24" s="98"/>
      <c r="I24" s="99"/>
      <c r="J24" s="100"/>
      <c r="K24" s="101"/>
      <c r="L24" s="101">
        <f t="shared" ref="L24" si="9">C21*K24</f>
        <v>0</v>
      </c>
      <c r="M24" s="58"/>
      <c r="N24" s="62"/>
      <c r="O24" s="26"/>
      <c r="P24" s="26"/>
      <c r="Q24" s="26"/>
      <c r="R24" s="26"/>
      <c r="S24" s="27"/>
    </row>
    <row r="25" spans="1:19" ht="17.100000000000001" customHeight="1" thickBot="1" x14ac:dyDescent="0.3">
      <c r="A25" s="102" t="s">
        <v>39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105">
        <f>SUM(N5:N24)</f>
        <v>4370.2800000000007</v>
      </c>
      <c r="O25" s="39"/>
      <c r="P25" s="39"/>
      <c r="Q25" s="39"/>
      <c r="R25" s="40"/>
      <c r="S25" s="41"/>
    </row>
    <row r="26" spans="1:19" ht="17.100000000000001" customHeight="1" x14ac:dyDescent="0.25">
      <c r="A26" s="42" t="s">
        <v>35</v>
      </c>
      <c r="B26" s="9"/>
      <c r="C26" s="7"/>
      <c r="D26" s="9"/>
      <c r="E26" s="9"/>
      <c r="F26" s="43" t="s">
        <v>25</v>
      </c>
      <c r="G26" s="44" t="s">
        <v>26</v>
      </c>
      <c r="H26" s="6"/>
      <c r="I26" s="7"/>
      <c r="J26" s="7"/>
      <c r="K26" s="45"/>
      <c r="L26" s="39"/>
      <c r="M26" s="39"/>
      <c r="N26" s="39"/>
      <c r="O26" s="39"/>
      <c r="P26" s="39"/>
      <c r="Q26" s="39"/>
      <c r="R26" s="40"/>
      <c r="S26" s="41"/>
    </row>
    <row r="27" spans="1:19" ht="30" customHeight="1" x14ac:dyDescent="0.25">
      <c r="A27" s="93" t="s">
        <v>36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39"/>
      <c r="P27" s="39"/>
      <c r="Q27" s="39"/>
      <c r="R27" s="40"/>
      <c r="S27" s="41"/>
    </row>
    <row r="28" spans="1:19" ht="17.100000000000001" customHeight="1" x14ac:dyDescent="0.25">
      <c r="A28" s="42"/>
      <c r="B28" s="9"/>
      <c r="C28" s="7"/>
      <c r="D28" s="9"/>
      <c r="E28" s="9"/>
      <c r="F28" s="43"/>
      <c r="G28" s="44"/>
      <c r="H28" s="6"/>
      <c r="I28" s="7"/>
      <c r="J28" s="7"/>
      <c r="K28" s="45"/>
      <c r="L28" s="39"/>
      <c r="M28" s="39"/>
      <c r="N28" s="39"/>
      <c r="O28" s="39"/>
      <c r="P28" s="39"/>
      <c r="Q28" s="39"/>
      <c r="R28" s="40"/>
      <c r="S28" s="41"/>
    </row>
    <row r="29" spans="1:19" ht="17.100000000000001" customHeight="1" x14ac:dyDescent="0.25">
      <c r="A29" s="88" t="s">
        <v>27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39"/>
      <c r="P29" s="39"/>
      <c r="Q29" s="39"/>
      <c r="R29" s="40"/>
      <c r="S29" s="41"/>
    </row>
    <row r="30" spans="1:19" ht="30" customHeight="1" x14ac:dyDescent="0.25">
      <c r="A30" s="89" t="s">
        <v>37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39"/>
      <c r="P30" s="39"/>
      <c r="Q30" s="39"/>
      <c r="R30" s="40"/>
      <c r="S30" s="41"/>
    </row>
    <row r="31" spans="1:19" ht="39.950000000000003" customHeight="1" x14ac:dyDescent="0.25">
      <c r="A31" s="90" t="s">
        <v>28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39"/>
      <c r="P31" s="39"/>
      <c r="Q31" s="39"/>
      <c r="R31" s="40"/>
      <c r="S31" s="41"/>
    </row>
    <row r="32" spans="1:19" ht="60" customHeight="1" x14ac:dyDescent="0.25">
      <c r="A32" s="91" t="s">
        <v>41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39"/>
      <c r="P32" s="39"/>
      <c r="Q32" s="39"/>
      <c r="R32" s="40"/>
      <c r="S32" s="41"/>
    </row>
    <row r="33" spans="1:19" ht="39.950000000000003" customHeight="1" x14ac:dyDescent="0.25">
      <c r="A33" s="94" t="s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39"/>
      <c r="P33" s="39"/>
      <c r="Q33" s="39"/>
      <c r="R33" s="40"/>
      <c r="S33" s="41"/>
    </row>
    <row r="34" spans="1:19" ht="60" customHeight="1" x14ac:dyDescent="0.25">
      <c r="A34" s="94" t="s">
        <v>40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39"/>
      <c r="P34" s="39"/>
      <c r="Q34" s="39"/>
      <c r="R34" s="40"/>
      <c r="S34" s="41"/>
    </row>
    <row r="35" spans="1:19" ht="31.5" customHeight="1" x14ac:dyDescent="0.25">
      <c r="A35" s="106" t="s">
        <v>16</v>
      </c>
      <c r="B35" s="107"/>
      <c r="C35" s="108"/>
      <c r="D35" s="85" t="s">
        <v>24</v>
      </c>
      <c r="E35" s="86"/>
      <c r="F35" s="86"/>
      <c r="G35" s="87"/>
      <c r="H35" s="85" t="s">
        <v>24</v>
      </c>
      <c r="I35" s="86"/>
      <c r="J35" s="87"/>
      <c r="K35" s="85" t="s">
        <v>24</v>
      </c>
      <c r="L35" s="86"/>
      <c r="M35" s="86"/>
      <c r="N35" s="87"/>
      <c r="O35" s="39"/>
      <c r="P35" s="39"/>
      <c r="Q35" s="39"/>
      <c r="R35" s="40"/>
      <c r="S35" s="41"/>
    </row>
    <row r="36" spans="1:19" ht="31.5" customHeight="1" x14ac:dyDescent="0.25">
      <c r="A36" s="109"/>
      <c r="B36" s="110"/>
      <c r="C36" s="111"/>
      <c r="D36" s="85" t="s">
        <v>24</v>
      </c>
      <c r="E36" s="86"/>
      <c r="F36" s="86"/>
      <c r="G36" s="87"/>
      <c r="H36" s="85" t="s">
        <v>24</v>
      </c>
      <c r="I36" s="86"/>
      <c r="J36" s="87"/>
      <c r="K36" s="85" t="s">
        <v>24</v>
      </c>
      <c r="L36" s="86"/>
      <c r="M36" s="86"/>
      <c r="N36" s="87"/>
      <c r="O36" s="39"/>
      <c r="P36" s="39"/>
      <c r="Q36" s="39"/>
      <c r="R36" s="40"/>
      <c r="S36" s="41"/>
    </row>
    <row r="37" spans="1:19" ht="74.25" customHeight="1" x14ac:dyDescent="0.25">
      <c r="A37" s="79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39"/>
      <c r="P37" s="39"/>
      <c r="Q37" s="39"/>
      <c r="R37" s="40"/>
      <c r="S37" s="41"/>
    </row>
    <row r="38" spans="1:19" x14ac:dyDescent="0.25">
      <c r="A38" s="46" t="s">
        <v>13</v>
      </c>
      <c r="B38" s="81">
        <f ca="1">TODAY()</f>
        <v>44404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39"/>
      <c r="P38" s="39"/>
      <c r="Q38" s="39"/>
      <c r="R38" s="40"/>
      <c r="S38" s="41"/>
    </row>
    <row r="39" spans="1:19" x14ac:dyDescent="0.25">
      <c r="C39" s="7"/>
      <c r="D39" s="9"/>
      <c r="E39" s="9"/>
      <c r="F39" s="9"/>
      <c r="G39" s="47"/>
      <c r="H39" s="48"/>
      <c r="I39" s="7"/>
      <c r="J39" s="36"/>
      <c r="K39" s="49"/>
      <c r="L39" s="84" t="s">
        <v>30</v>
      </c>
      <c r="M39" s="84"/>
      <c r="N39" s="84"/>
      <c r="O39" s="9"/>
      <c r="P39" s="9"/>
      <c r="Q39" s="9"/>
      <c r="R39" s="9"/>
      <c r="S39" s="9"/>
    </row>
    <row r="40" spans="1:19" x14ac:dyDescent="0.25">
      <c r="G40" s="80"/>
      <c r="H40" s="80"/>
      <c r="J40" s="34"/>
      <c r="K40" s="49"/>
      <c r="L40" s="2"/>
      <c r="M40" s="2"/>
      <c r="N40" s="2"/>
    </row>
  </sheetData>
  <sheetProtection formatCells="0" formatColumns="0" formatRows="0" insertColumns="0" insertRows="0" insertHyperlinks="0" deleteColumns="0" deleteRows="0" selectLockedCells="1" sort="0" autoFilter="0" pivotTables="0"/>
  <autoFilter ref="A4:N37" xr:uid="{00000000-0009-0000-0000-000000000000}"/>
  <mergeCells count="55">
    <mergeCell ref="E13:E16"/>
    <mergeCell ref="E17:E20"/>
    <mergeCell ref="E21:E24"/>
    <mergeCell ref="A27:N27"/>
    <mergeCell ref="K35:N35"/>
    <mergeCell ref="A25:M25"/>
    <mergeCell ref="A34:N34"/>
    <mergeCell ref="A35:C36"/>
    <mergeCell ref="D36:G36"/>
    <mergeCell ref="H36:J36"/>
    <mergeCell ref="K36:N36"/>
    <mergeCell ref="A37:N37"/>
    <mergeCell ref="G40:H40"/>
    <mergeCell ref="B38:N38"/>
    <mergeCell ref="L39:N39"/>
    <mergeCell ref="B21:B24"/>
    <mergeCell ref="D35:G35"/>
    <mergeCell ref="H35:J35"/>
    <mergeCell ref="A29:N29"/>
    <mergeCell ref="A30:N30"/>
    <mergeCell ref="A31:N31"/>
    <mergeCell ref="A32:N32"/>
    <mergeCell ref="A33:N33"/>
    <mergeCell ref="N9:N12"/>
    <mergeCell ref="A5:A8"/>
    <mergeCell ref="C21:C24"/>
    <mergeCell ref="D21:D24"/>
    <mergeCell ref="M21:M24"/>
    <mergeCell ref="B5:B8"/>
    <mergeCell ref="A21:A24"/>
    <mergeCell ref="N21:N24"/>
    <mergeCell ref="N5:N8"/>
    <mergeCell ref="A9:A12"/>
    <mergeCell ref="B9:B12"/>
    <mergeCell ref="C9:C12"/>
    <mergeCell ref="D9:D12"/>
    <mergeCell ref="M9:M12"/>
    <mergeCell ref="E5:E8"/>
    <mergeCell ref="E9:E12"/>
    <mergeCell ref="A2:N2"/>
    <mergeCell ref="D13:D16"/>
    <mergeCell ref="M13:M16"/>
    <mergeCell ref="N13:N16"/>
    <mergeCell ref="A17:A20"/>
    <mergeCell ref="B17:B20"/>
    <mergeCell ref="C17:C20"/>
    <mergeCell ref="D17:D20"/>
    <mergeCell ref="M17:M20"/>
    <mergeCell ref="N17:N20"/>
    <mergeCell ref="A13:A16"/>
    <mergeCell ref="B13:B16"/>
    <mergeCell ref="C13:C16"/>
    <mergeCell ref="C5:C8"/>
    <mergeCell ref="D5:D8"/>
    <mergeCell ref="M5:M8"/>
  </mergeCells>
  <hyperlinks>
    <hyperlink ref="G26" r:id="rId1" xr:uid="{C4ABF321-3031-4390-BDF2-30D0B4BA6802}"/>
  </hyperlinks>
  <printOptions horizontalCentered="1"/>
  <pageMargins left="0.19685039370078741" right="0.19685039370078741" top="1.8503937007874016" bottom="0.43307086614173229" header="0.51181102362204722" footer="0.51181102362204722"/>
  <pageSetup paperSize="9" scale="84" firstPageNumber="0" fitToHeight="0" orientation="landscape" horizontalDpi="4294967294" verticalDpi="4294967294" r:id="rId2"/>
  <headerFooter alignWithMargins="0">
    <oddHeader>&amp;C&amp;"Verdana,Normal"&amp;8&amp;G
SERVIÇO PÚBLICO FEDERAL
&amp;"Verdana,Negrito"UNIVERSIDADE FEDERAL DO AMAPÁ
PRÓ-REITORIA DE ADMINISTRAÇÃO
DIVISÃO DE MATERIAIS&amp;"Verdana,Normal"
RODOVIA JUSCELINO KUBITSCHEK, KM 02 – JARDIM MARCO ZERO
CEP 68.903-419 - MACAPÁ- AP</oddHeader>
  </headerFooter>
  <rowBreaks count="1" manualBreakCount="1">
    <brk id="27" max="16383" man="1"/>
  </rowBreaks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MAPACOT</vt:lpstr>
      <vt:lpstr>MAPACOT!Area_de_impressao</vt:lpstr>
    </vt:vector>
  </TitlesOfParts>
  <Company>UNIFAP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cotações e justificativa de preços</dc:title>
  <dc:creator>Marcelo Souza</dc:creator>
  <cp:keywords>UNIFAP</cp:keywords>
  <dc:description>DEPAG 2021
</dc:description>
  <cp:lastModifiedBy>Marcelo Souza</cp:lastModifiedBy>
  <cp:revision>14</cp:revision>
  <cp:lastPrinted>2021-07-27T14:55:04Z</cp:lastPrinted>
  <dcterms:created xsi:type="dcterms:W3CDTF">2013-07-31T15:21:25Z</dcterms:created>
  <dcterms:modified xsi:type="dcterms:W3CDTF">2021-07-27T14:55:12Z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