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E0AEAB28-52F9-4DFA-BA05-BEB500287537}" xr6:coauthVersionLast="45" xr6:coauthVersionMax="45" xr10:uidLastSave="{00000000-0000-0000-0000-000000000000}"/>
  <bookViews>
    <workbookView xWindow="810" yWindow="-120" windowWidth="28110" windowHeight="16440" activeTab="2" xr2:uid="{00000000-000D-0000-FFFF-FFFF00000000}"/>
  </bookViews>
  <sheets>
    <sheet name="Horário das Aulas" sheetId="2" r:id="rId1"/>
    <sheet name="Lista de Aulas" sheetId="1" r:id="rId2"/>
    <sheet name="Oferta 2020.3 CCH" sheetId="3" r:id="rId3"/>
  </sheets>
  <definedNames>
    <definedName name="_xlnm._FilterDatabase" localSheetId="0" hidden="1">'Horário das Aulas'!$B$3:$I$56</definedName>
    <definedName name="Cal_Horadetérmino">0.999305555555556</definedName>
    <definedName name="EstaColuna">'Horário das Aulas'!A$4:INDEX('Horário das Aulas'!A:A,ÚltimaLinha,1)</definedName>
    <definedName name="EstaLinha">'Horário das Aulas'!$C1:$I1</definedName>
    <definedName name="EsteDiaSemana">CHOOSE(WEEKDAY(TODAY()),"DOMINGO","SEGUNDA-FEIRA","TERÇA-FEIRA","QUARTA-FEIRA","QUINTA-FEIRA","SEXTA-FEIRA","SÁBADO")</definedName>
    <definedName name="HoraAtual">TIME(HOUR(NOW()),MINUTE(NOW()),SECOND(NOW()))</definedName>
    <definedName name="Horas">HorárioDasAulas[HORA]</definedName>
    <definedName name="Incremento">TIME(0,IntervaloMinutos,0)</definedName>
    <definedName name="InícioCalendário">'Horário das Aulas'!$G$2</definedName>
    <definedName name="IntervaloMinutos">--LEFT(TextoMinuto,2)</definedName>
    <definedName name="RegiãoTítuloColuna..H2.1">'Horário das Aulas'!$G$1</definedName>
    <definedName name="TextoMinuto">'Horário das Aulas'!$H$2</definedName>
    <definedName name="Título1">HorárioDasAulas[[#Headers],[HORA]]</definedName>
    <definedName name="TítuloDaColuna2">ListaAula[[#Headers],[AULA]]</definedName>
    <definedName name="_xlnm.Print_Titles" localSheetId="0">'Horário das Aulas'!$3:$3</definedName>
    <definedName name="_xlnm.Print_Titles" localSheetId="1">'Lista de Aulas'!$2:$2</definedName>
    <definedName name="ÚltimaLinha">MAX(MATCH(9.99E+307,'Horário das Aulas'!$B:$B),MATCH(REPT("z",255),'Horário das Aulas'!$B:$B))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D5" i="2" l="1"/>
  <c r="B6" i="2"/>
  <c r="H3" i="1"/>
  <c r="I5" i="2" s="1"/>
  <c r="H4" i="1"/>
  <c r="E5" i="2" s="1"/>
  <c r="H5" i="1"/>
  <c r="H6" i="1"/>
  <c r="H7" i="1"/>
  <c r="H8" i="1"/>
  <c r="I6" i="2" l="1"/>
  <c r="E6" i="2"/>
  <c r="G6" i="2"/>
  <c r="C6" i="2"/>
  <c r="H6" i="2"/>
  <c r="D6" i="2"/>
  <c r="F6" i="2"/>
  <c r="F5" i="2"/>
  <c r="C5" i="2"/>
  <c r="G5" i="2"/>
  <c r="H5" i="2"/>
  <c r="I4" i="2"/>
  <c r="G4" i="2"/>
  <c r="E4" i="2"/>
  <c r="C4" i="2"/>
  <c r="H4" i="2"/>
  <c r="F4" i="2"/>
  <c r="D4" i="2"/>
  <c r="B7" i="2"/>
  <c r="I7" i="2" l="1"/>
  <c r="H7" i="2"/>
  <c r="D7" i="2"/>
  <c r="F7" i="2"/>
  <c r="C7" i="2"/>
  <c r="E7" i="2"/>
  <c r="G7" i="2"/>
  <c r="B8" i="2"/>
  <c r="G8" i="2" l="1"/>
  <c r="C8" i="2"/>
  <c r="I8" i="2"/>
  <c r="H8" i="2"/>
  <c r="E8" i="2"/>
  <c r="D8" i="2"/>
  <c r="F8" i="2"/>
  <c r="B9" i="2"/>
  <c r="I9" i="2" l="1"/>
  <c r="H9" i="2"/>
  <c r="G9" i="2"/>
  <c r="F9" i="2"/>
  <c r="E9" i="2"/>
  <c r="D9" i="2"/>
  <c r="C9" i="2"/>
  <c r="B10" i="2"/>
  <c r="I10" i="2" l="1"/>
  <c r="F10" i="2"/>
  <c r="G10" i="2"/>
  <c r="H10" i="2"/>
  <c r="D10" i="2"/>
  <c r="C10" i="2"/>
  <c r="E10" i="2"/>
  <c r="B11" i="2"/>
  <c r="E11" i="2" l="1"/>
  <c r="I11" i="2"/>
  <c r="G11" i="2"/>
  <c r="C11" i="2"/>
  <c r="H11" i="2"/>
  <c r="F11" i="2"/>
  <c r="D11" i="2"/>
  <c r="B12" i="2"/>
  <c r="H12" i="2" l="1"/>
  <c r="D12" i="2"/>
  <c r="F12" i="2"/>
  <c r="I12" i="2"/>
  <c r="E12" i="2"/>
  <c r="C12" i="2"/>
  <c r="G12" i="2"/>
  <c r="B13" i="2"/>
  <c r="I13" i="2" l="1"/>
  <c r="H13" i="2"/>
  <c r="G13" i="2"/>
  <c r="F13" i="2"/>
  <c r="E13" i="2"/>
  <c r="D13" i="2"/>
  <c r="C13" i="2"/>
  <c r="B14" i="2"/>
  <c r="I14" i="2" l="1"/>
  <c r="G14" i="2"/>
  <c r="C14" i="2"/>
  <c r="H14" i="2"/>
  <c r="E14" i="2"/>
  <c r="F14" i="2"/>
  <c r="D14" i="2"/>
  <c r="B15" i="2"/>
  <c r="I15" i="2" l="1"/>
  <c r="F15" i="2"/>
  <c r="G15" i="2"/>
  <c r="H15" i="2"/>
  <c r="D15" i="2"/>
  <c r="E15" i="2"/>
  <c r="C15" i="2"/>
  <c r="B16" i="2"/>
  <c r="E16" i="2" l="1"/>
  <c r="I16" i="2"/>
  <c r="G16" i="2"/>
  <c r="C16" i="2"/>
  <c r="H16" i="2"/>
  <c r="D16" i="2"/>
  <c r="F16" i="2"/>
  <c r="B17" i="2"/>
  <c r="I17" i="2" l="1"/>
  <c r="H17" i="2"/>
  <c r="G17" i="2"/>
  <c r="F17" i="2"/>
  <c r="E17" i="2"/>
  <c r="D17" i="2"/>
  <c r="C17" i="2"/>
  <c r="B18" i="2"/>
  <c r="I18" i="2" l="1"/>
  <c r="H18" i="2"/>
  <c r="D18" i="2"/>
  <c r="F18" i="2"/>
  <c r="G18" i="2"/>
  <c r="C18" i="2"/>
  <c r="E18" i="2"/>
  <c r="B19" i="2"/>
  <c r="G19" i="2" l="1"/>
  <c r="C19" i="2"/>
  <c r="H19" i="2"/>
  <c r="I19" i="2"/>
  <c r="E19" i="2"/>
  <c r="D19" i="2"/>
  <c r="F19" i="2"/>
  <c r="B20" i="2"/>
  <c r="F20" i="2" l="1"/>
  <c r="G20" i="2"/>
  <c r="H20" i="2"/>
  <c r="D20" i="2"/>
  <c r="I20" i="2"/>
  <c r="C20" i="2"/>
  <c r="E20" i="2"/>
  <c r="B21" i="2"/>
  <c r="I21" i="2" l="1"/>
  <c r="H21" i="2"/>
  <c r="G21" i="2"/>
  <c r="F21" i="2"/>
  <c r="E21" i="2"/>
  <c r="D21" i="2"/>
  <c r="C21" i="2"/>
  <c r="B22" i="2"/>
  <c r="I22" i="2" l="1"/>
  <c r="E22" i="2"/>
  <c r="G22" i="2"/>
  <c r="C22" i="2"/>
  <c r="H22" i="2"/>
  <c r="D22" i="2"/>
  <c r="F22" i="2"/>
  <c r="B23" i="2"/>
  <c r="H23" i="2" l="1"/>
  <c r="D23" i="2"/>
  <c r="I23" i="2"/>
  <c r="F23" i="2"/>
  <c r="G23" i="2"/>
  <c r="C23" i="2"/>
  <c r="E23" i="2"/>
  <c r="B24" i="2"/>
  <c r="G24" i="2" l="1"/>
  <c r="C24" i="2"/>
  <c r="H24" i="2"/>
  <c r="I24" i="2"/>
  <c r="E24" i="2"/>
  <c r="F24" i="2"/>
  <c r="D24" i="2"/>
  <c r="B25" i="2"/>
  <c r="I25" i="2" l="1"/>
  <c r="H25" i="2"/>
  <c r="G25" i="2"/>
  <c r="F25" i="2"/>
  <c r="E25" i="2"/>
  <c r="D25" i="2"/>
  <c r="C25" i="2"/>
  <c r="B26" i="2"/>
  <c r="F26" i="2" l="1"/>
  <c r="G26" i="2"/>
  <c r="H26" i="2"/>
  <c r="D26" i="2"/>
  <c r="I26" i="2"/>
  <c r="E26" i="2"/>
  <c r="C26" i="2"/>
  <c r="B27" i="2"/>
  <c r="I27" i="2" l="1"/>
  <c r="E27" i="2"/>
  <c r="G27" i="2"/>
  <c r="C27" i="2"/>
  <c r="H27" i="2"/>
  <c r="D27" i="2"/>
  <c r="F27" i="2"/>
  <c r="B28" i="2"/>
  <c r="H28" i="2" l="1"/>
  <c r="D28" i="2"/>
  <c r="I28" i="2"/>
  <c r="F28" i="2"/>
  <c r="C28" i="2"/>
  <c r="E28" i="2"/>
  <c r="G28" i="2"/>
  <c r="B29" i="2"/>
  <c r="I29" i="2" l="1"/>
  <c r="H29" i="2"/>
  <c r="G29" i="2"/>
  <c r="F29" i="2"/>
  <c r="E29" i="2"/>
  <c r="D29" i="2"/>
  <c r="C29" i="2"/>
  <c r="B30" i="2"/>
  <c r="G30" i="2" l="1"/>
  <c r="C30" i="2"/>
  <c r="H30" i="2"/>
  <c r="I30" i="2"/>
  <c r="E30" i="2"/>
  <c r="D30" i="2"/>
  <c r="F30" i="2"/>
  <c r="B31" i="2"/>
  <c r="F31" i="2" l="1"/>
  <c r="G31" i="2"/>
  <c r="H31" i="2"/>
  <c r="D31" i="2"/>
  <c r="I31" i="2"/>
  <c r="C31" i="2"/>
  <c r="E31" i="2"/>
  <c r="B32" i="2"/>
  <c r="I32" i="2" l="1"/>
  <c r="E32" i="2"/>
  <c r="G32" i="2"/>
  <c r="C32" i="2"/>
  <c r="H32" i="2"/>
  <c r="D32" i="2"/>
  <c r="F32" i="2"/>
  <c r="B33" i="2"/>
  <c r="I33" i="2" l="1"/>
  <c r="H33" i="2"/>
  <c r="G33" i="2"/>
  <c r="F33" i="2"/>
  <c r="E33" i="2"/>
  <c r="D33" i="2"/>
  <c r="C33" i="2"/>
  <c r="B34" i="2"/>
  <c r="H34" i="2" l="1"/>
  <c r="D34" i="2"/>
  <c r="C34" i="2"/>
  <c r="I34" i="2"/>
  <c r="F34" i="2"/>
  <c r="G34" i="2"/>
  <c r="E34" i="2"/>
  <c r="B35" i="2"/>
  <c r="G35" i="2" l="1"/>
  <c r="H35" i="2"/>
  <c r="I35" i="2"/>
  <c r="E35" i="2"/>
  <c r="F35" i="2"/>
  <c r="D35" i="2"/>
  <c r="C35" i="2"/>
  <c r="B36" i="2"/>
  <c r="F36" i="2" l="1"/>
  <c r="G36" i="2"/>
  <c r="H36" i="2"/>
  <c r="D36" i="2"/>
  <c r="C36" i="2"/>
  <c r="I36" i="2"/>
  <c r="E36" i="2"/>
  <c r="B37" i="2"/>
  <c r="I37" i="2" l="1"/>
  <c r="H37" i="2"/>
  <c r="G37" i="2"/>
  <c r="F37" i="2"/>
  <c r="E37" i="2"/>
  <c r="D37" i="2"/>
  <c r="C37" i="2"/>
  <c r="B38" i="2"/>
  <c r="I38" i="2" l="1"/>
  <c r="E38" i="2"/>
  <c r="C38" i="2"/>
  <c r="G38" i="2"/>
  <c r="H38" i="2"/>
  <c r="D38" i="2"/>
  <c r="F38" i="2"/>
  <c r="B39" i="2"/>
  <c r="H39" i="2" l="1"/>
  <c r="D39" i="2"/>
  <c r="I39" i="2"/>
  <c r="F39" i="2"/>
  <c r="G39" i="2"/>
  <c r="E39" i="2"/>
  <c r="C39" i="2"/>
  <c r="B40" i="2"/>
  <c r="G40" i="2" l="1"/>
  <c r="H40" i="2"/>
  <c r="I40" i="2"/>
  <c r="E40" i="2"/>
  <c r="C40" i="2"/>
  <c r="D40" i="2"/>
  <c r="F40" i="2"/>
  <c r="B41" i="2"/>
  <c r="I41" i="2" l="1"/>
  <c r="H41" i="2"/>
  <c r="G41" i="2"/>
  <c r="F41" i="2"/>
  <c r="E41" i="2"/>
  <c r="D41" i="2"/>
  <c r="C41" i="2"/>
  <c r="B42" i="2"/>
  <c r="F42" i="2" l="1"/>
  <c r="C42" i="2"/>
  <c r="G42" i="2"/>
  <c r="H42" i="2"/>
  <c r="D42" i="2"/>
  <c r="I42" i="2"/>
  <c r="E42" i="2"/>
  <c r="B43" i="2"/>
  <c r="I43" i="2" l="1"/>
  <c r="E43" i="2"/>
  <c r="G43" i="2"/>
  <c r="H43" i="2"/>
  <c r="C43" i="2"/>
  <c r="D43" i="2"/>
  <c r="F43" i="2"/>
  <c r="B44" i="2"/>
  <c r="H44" i="2" l="1"/>
  <c r="D44" i="2"/>
  <c r="I44" i="2"/>
  <c r="F44" i="2"/>
  <c r="C44" i="2"/>
  <c r="E44" i="2"/>
  <c r="G44" i="2"/>
  <c r="B45" i="2"/>
  <c r="I45" i="2" l="1"/>
  <c r="H45" i="2"/>
  <c r="G45" i="2"/>
  <c r="F45" i="2"/>
  <c r="E45" i="2"/>
  <c r="D45" i="2"/>
  <c r="C45" i="2"/>
  <c r="B46" i="2"/>
  <c r="G46" i="2" l="1"/>
  <c r="C46" i="2"/>
  <c r="H46" i="2"/>
  <c r="I46" i="2"/>
  <c r="E46" i="2"/>
  <c r="F46" i="2"/>
  <c r="D46" i="2"/>
  <c r="B47" i="2"/>
  <c r="F47" i="2" l="1"/>
  <c r="G47" i="2"/>
  <c r="H47" i="2"/>
  <c r="D47" i="2"/>
  <c r="I47" i="2"/>
  <c r="E47" i="2"/>
  <c r="C47" i="2"/>
  <c r="B48" i="2"/>
  <c r="I48" i="2" l="1"/>
  <c r="E48" i="2"/>
  <c r="G48" i="2"/>
  <c r="C48" i="2"/>
  <c r="H48" i="2"/>
  <c r="D48" i="2"/>
  <c r="F48" i="2"/>
  <c r="B49" i="2"/>
  <c r="I49" i="2" l="1"/>
  <c r="H49" i="2"/>
  <c r="G49" i="2"/>
  <c r="F49" i="2"/>
  <c r="E49" i="2"/>
  <c r="D49" i="2"/>
  <c r="C49" i="2"/>
  <c r="B50" i="2"/>
  <c r="H50" i="2" l="1"/>
  <c r="D50" i="2"/>
  <c r="C50" i="2"/>
  <c r="I50" i="2"/>
  <c r="F50" i="2"/>
  <c r="E50" i="2"/>
  <c r="G50" i="2"/>
  <c r="B51" i="2"/>
  <c r="G51" i="2" l="1"/>
  <c r="H51" i="2"/>
  <c r="I51" i="2"/>
  <c r="E51" i="2"/>
  <c r="D51" i="2"/>
  <c r="F51" i="2"/>
  <c r="C51" i="2"/>
  <c r="B52" i="2"/>
  <c r="F52" i="2" l="1"/>
  <c r="H52" i="2"/>
  <c r="D52" i="2"/>
  <c r="C52" i="2"/>
  <c r="I52" i="2"/>
  <c r="E52" i="2"/>
  <c r="G52" i="2"/>
  <c r="B53" i="2"/>
  <c r="I53" i="2" l="1"/>
  <c r="H53" i="2"/>
  <c r="G53" i="2"/>
  <c r="F53" i="2"/>
  <c r="E53" i="2"/>
  <c r="D53" i="2"/>
  <c r="C53" i="2"/>
  <c r="B54" i="2"/>
  <c r="I54" i="2" l="1"/>
  <c r="E54" i="2"/>
  <c r="C54" i="2"/>
  <c r="G54" i="2"/>
  <c r="H54" i="2"/>
  <c r="D54" i="2"/>
  <c r="F54" i="2"/>
  <c r="B55" i="2"/>
  <c r="H55" i="2" l="1"/>
  <c r="D55" i="2"/>
  <c r="I55" i="2"/>
  <c r="F55" i="2"/>
  <c r="G55" i="2"/>
  <c r="C55" i="2"/>
  <c r="E55" i="2"/>
  <c r="B56" i="2"/>
  <c r="G56" i="2" l="1"/>
  <c r="H56" i="2"/>
  <c r="I56" i="2"/>
  <c r="E56" i="2"/>
  <c r="C56" i="2"/>
  <c r="F56" i="2"/>
  <c r="D56" i="2"/>
</calcChain>
</file>

<file path=xl/sharedStrings.xml><?xml version="1.0" encoding="utf-8"?>
<sst xmlns="http://schemas.openxmlformats.org/spreadsheetml/2006/main" count="215" uniqueCount="112">
  <si>
    <t>HORÁRIO DAS AULAS</t>
  </si>
  <si>
    <t>HORA</t>
  </si>
  <si>
    <t>DOMINGO</t>
  </si>
  <si>
    <t>SEGUNDA-FEIRA</t>
  </si>
  <si>
    <t>TERÇA-FEIRA</t>
  </si>
  <si>
    <t>QUARTA-FEIRA</t>
  </si>
  <si>
    <t>QUINTA-FEIRA</t>
  </si>
  <si>
    <t>15 MIN</t>
  </si>
  <si>
    <t>SEXTA-FEIRA</t>
  </si>
  <si>
    <t>Lista de Aulas</t>
  </si>
  <si>
    <t>SÁBADO</t>
  </si>
  <si>
    <t>LISTA DE AULAS</t>
  </si>
  <si>
    <t>AULA</t>
  </si>
  <si>
    <t>Escrita Técnica</t>
  </si>
  <si>
    <t>Oratória</t>
  </si>
  <si>
    <t>Saúde e Fitness</t>
  </si>
  <si>
    <t>Álgebra</t>
  </si>
  <si>
    <t>ID</t>
  </si>
  <si>
    <t>WR-121</t>
  </si>
  <si>
    <t>SP-111</t>
  </si>
  <si>
    <t>HPE-295</t>
  </si>
  <si>
    <t>MTH-113</t>
  </si>
  <si>
    <t>DIA</t>
  </si>
  <si>
    <t>LOCAL</t>
  </si>
  <si>
    <t>Edifício A</t>
  </si>
  <si>
    <t>Edifício B</t>
  </si>
  <si>
    <t>Edifício C</t>
  </si>
  <si>
    <t>HORA DE INÍCIO</t>
  </si>
  <si>
    <t>Horário das Aulas</t>
  </si>
  <si>
    <t>HORA DE TÉRMINO</t>
  </si>
  <si>
    <t>EXCLUSIVO</t>
  </si>
  <si>
    <t>HORA DE 
INTERVALO</t>
  </si>
  <si>
    <t>HORÁRIO 
DE INÍCIO</t>
  </si>
  <si>
    <t>CH0103 - HISTORIA DO BRASIL REPUBLICA II</t>
  </si>
  <si>
    <t>HISTORIA</t>
  </si>
  <si>
    <t>Turma de Férias</t>
  </si>
  <si>
    <t>5T561234 5N1</t>
  </si>
  <si>
    <t>Obrigatória</t>
  </si>
  <si>
    <t>CH0107 - FUNDAMENTOS DO TRABALHO CIENTIFICO</t>
  </si>
  <si>
    <t>7T561234 7N1</t>
  </si>
  <si>
    <t>CH0114 - PATRIMONIO HISTORICO, CULTURAL E NATURAL</t>
  </si>
  <si>
    <t>2M56 2T561234</t>
  </si>
  <si>
    <t>2N12345 7N12</t>
  </si>
  <si>
    <t>CH0127 - HISTORIA DO AMAPA</t>
  </si>
  <si>
    <t>6T56 6N12345</t>
  </si>
  <si>
    <t>CH0133 - HISTORIA DA AMERICA CONTEMPORANEA</t>
  </si>
  <si>
    <t>7M6 7T561234</t>
  </si>
  <si>
    <t>3T56 3N12345</t>
  </si>
  <si>
    <t>6T561234 6N1</t>
  </si>
  <si>
    <t>DFCH0216 - HISTÓRIA DA AMÉRICA PORTUGUESA</t>
  </si>
  <si>
    <t>2T1234 7T123</t>
  </si>
  <si>
    <t>DFCH0221 - OFICINA PEDAGÓGICA EXTENSIONISTA: EDUCAÇÃO AMBIENTAL</t>
  </si>
  <si>
    <t>DFCH0238 - ATIVIDADE DE EXTENSÃO V</t>
  </si>
  <si>
    <t>4T1234</t>
  </si>
  <si>
    <t>4N1234</t>
  </si>
  <si>
    <t>DFCH0264 - HISTÓRIA E CINEMA</t>
  </si>
  <si>
    <t>3N12345 7N45</t>
  </si>
  <si>
    <t>Optativa</t>
  </si>
  <si>
    <t>DFCH0270 - POVOS INDÍGENAS NO AMAPÁ E NORTE DO PARÁ</t>
  </si>
  <si>
    <t>2T561234 2N12</t>
  </si>
  <si>
    <t>DFCH0308 - HISTÓRIA E LITERATURA</t>
  </si>
  <si>
    <t>5T56 5N12345</t>
  </si>
  <si>
    <t>Componente Curricular</t>
  </si>
  <si>
    <t>Solicitante</t>
  </si>
  <si>
    <t>Data da Solicitação</t>
  </si>
  <si>
    <t>Tipo</t>
  </si>
  <si>
    <t>Horário</t>
  </si>
  <si>
    <t>Vagas</t>
  </si>
  <si>
    <t xml:space="preserve">Natureza	</t>
  </si>
  <si>
    <t>Ord</t>
  </si>
  <si>
    <t>Servidor Docente</t>
  </si>
  <si>
    <t>MAURA LEAL DA SILVA e /
JÚLIA MONNERAT BARBOSA</t>
  </si>
  <si>
    <t>VERONICA XAVIER LUNA</t>
  </si>
  <si>
    <t>DFCH0304 - HISTÓRIA DO BRASIL CONTEMPORÂNEO</t>
  </si>
  <si>
    <t>CARMENTILLA DAS CHAGAS MARTINS</t>
  </si>
  <si>
    <t>CARLOS ALBERTO VIANA MARQUES / e EDINALDO PINHEIRO NUNES FILHO</t>
  </si>
  <si>
    <t>DANIEL SANTIAGO CHAVES RIBEIRO</t>
  </si>
  <si>
    <t>CECÍLIA MARIA CHAVES BRITO BASTOS</t>
  </si>
  <si>
    <t>ADALBERTO JUNIOR FERREIRA PAZ</t>
  </si>
  <si>
    <t>LARA VANESSA DE CASTRO FERREIRA</t>
  </si>
  <si>
    <t>ALEXANDRE GUILHERME DA CRUZ ALVES JUNIOR</t>
  </si>
  <si>
    <t>MEIRE ADRIANA DA SILVA</t>
  </si>
  <si>
    <t>IZA VANESA PEDROSO DE FREITAS GUIMARAES</t>
  </si>
  <si>
    <t>PAULIANY BARREIROS CARDOSO</t>
  </si>
  <si>
    <t>LUIZEL SIMÕES DE BRITO</t>
  </si>
  <si>
    <t>CH0158 - ESTAGIO SUPERV. EM PESQ. HISTORICA I*</t>
  </si>
  <si>
    <t>*Apenas para alunos do Bacharelado história</t>
  </si>
  <si>
    <t>CH0159 - ESTAGIO SUPERV. EM PESQ. HISTORICA II*</t>
  </si>
  <si>
    <t>DFCH0283 - HISTÓRIA DAS MULHERES E HISTÓRIA DAS RELAÇÕES DE GÊNERO</t>
  </si>
  <si>
    <t>JÚLIA MONNERAT BARBOSA</t>
  </si>
  <si>
    <t>4M6 4T561234</t>
  </si>
  <si>
    <t>Obrigatória/Optativa</t>
  </si>
  <si>
    <t>CH0210 - ARQUIVOLOGIA**</t>
  </si>
  <si>
    <t>CH0168 - DOCUMENTACAO E ARQUIVO**</t>
  </si>
  <si>
    <t>OBSERVAÇÕES IMPORTANTES:</t>
  </si>
  <si>
    <t xml:space="preserve">FH0306 - ANTROPOLOGIA CULTURAL I </t>
  </si>
  <si>
    <t xml:space="preserve">FH0307 - ANTROPOLOGIA CULTURAL II </t>
  </si>
  <si>
    <t>DFCH0239 - HISTORIOGRAFIA BRASILEIRA</t>
  </si>
  <si>
    <t>**Obrigatória (para efeitos de sistema SIG, na versão de equivalência) para os discentes do curso de Bacharelado em História/DFCH, e Optativa para os discentes do curso de Licenciatura em História/DFCH. - Solicitado Alteração - Horário da solicitação de turma alterado com sucesso!</t>
  </si>
  <si>
    <t xml:space="preserve">	4T56 4N12345</t>
  </si>
  <si>
    <t>Situação: Alteração Atendida</t>
  </si>
  <si>
    <t>DFCH0200 - HISTÓRIA MEDIEVAL</t>
  </si>
  <si>
    <t>BRUNO RAFAEL MACHADO NASCIMENTO</t>
  </si>
  <si>
    <t>DFCH0205 - HISTÓRIA E CULTURAS INDÍGENAS</t>
  </si>
  <si>
    <t>3T1234 7T123</t>
  </si>
  <si>
    <t xml:space="preserve">	7T56 7N12345</t>
  </si>
  <si>
    <t>-</t>
  </si>
  <si>
    <t>DFCH0254 - ARQUEOLOGIA HISTÓRICA</t>
  </si>
  <si>
    <t>6M6 6T561234</t>
  </si>
  <si>
    <t xml:space="preserve">AVELINO GAMBIM JUNIOR / e / JELLY JULIANE SOUZA DE LIMA </t>
  </si>
  <si>
    <t xml:space="preserve">AVELINO GAMBIM JUNIOR 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</si>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</sst>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13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sz val="11"/>
      <color theme="1" tint="0.34998626667073579"/>
      <name val="Calibri"/>
      <family val="2"/>
    </font>
    <font>
      <sz val="12"/>
      <color rgb="FF000000"/>
      <name val="Times New Roman"/>
      <family val="1"/>
    </font>
    <font>
      <sz val="12"/>
      <color theme="1" tint="0.34998626667073579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EDF1F8"/>
        <bgColor indexed="64"/>
      </patternFill>
    </fill>
    <fill>
      <patternFill patternType="solid">
        <fgColor rgb="FFD3E2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4" fillId="2" borderId="2" xfId="3" applyAlignment="1">
      <alignment horizontal="center" wrapText="1"/>
    </xf>
    <xf numFmtId="0" fontId="8" fillId="3" borderId="4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wrapText="1"/>
    </xf>
    <xf numFmtId="14" fontId="8" fillId="3" borderId="0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14" fontId="8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4" fontId="8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14" fontId="8" fillId="5" borderId="13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4" fontId="8" fillId="3" borderId="16" xfId="0" applyNumberFormat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  <xf numFmtId="0" fontId="8" fillId="3" borderId="6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6" borderId="19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14" fontId="8" fillId="6" borderId="5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 wrapText="1"/>
    </xf>
  </cellXfs>
  <cellStyles count="9">
    <cellStyle name="Detalhes_da_Tabela" xfId="6" xr:uid="{00000000-0005-0000-0000-000007000000}"/>
    <cellStyle name="Hiperlink" xfId="7" builtinId="8" customBuiltin="1"/>
    <cellStyle name="Hiperlink Visitado" xfId="8" builtinId="9" customBuiltin="1"/>
    <cellStyle name="Hora" xfId="5" xr:uid="{00000000-0005-0000-0000-000008000000}"/>
    <cellStyle name="Normal" xfId="0" builtinId="0" customBuiltin="1"/>
    <cellStyle name="Título 1" xfId="1" builtinId="16" customBuiltin="1"/>
    <cellStyle name="Título 2" xfId="3" builtinId="17" customBuiltin="1"/>
    <cellStyle name="Título 3" xfId="4" builtinId="18" customBuiltin="1"/>
    <cellStyle name="Título 4" xfId="2" builtinId="19" customBuiltin="1"/>
  </cellStyles>
  <dxfs count="33"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Horário das Aulas" defaultPivotStyle="PivotStyleLight16">
    <tableStyle name="Horário das Aulas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Segmentação de dados de Horário das Aulas" pivot="0" table="0" count="2" xr9:uid="{00000000-0011-0000-FFFF-FFFF01000000}">
      <tableStyleElement type="wholeTable" dxfId="27"/>
      <tableStyleElement type="headerRow" dxfId="26"/>
    </tableStyle>
  </tableStyles>
  <colors>
    <mruColors>
      <color rgb="FFD3E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 de Aul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r&#225;rio das Au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1194298</xdr:colOff>
      <xdr:row>0</xdr:row>
      <xdr:rowOff>269627</xdr:rowOff>
    </xdr:from>
    <xdr:to>
      <xdr:col>8</xdr:col>
      <xdr:colOff>1328769</xdr:colOff>
      <xdr:row>1</xdr:row>
      <xdr:rowOff>23658</xdr:rowOff>
    </xdr:to>
    <xdr:sp macro="" textlink="">
      <xdr:nvSpPr>
        <xdr:cNvPr id="5" name="Seta: Divisa 4" descr="seta">
          <a:hlinkClick xmlns:r="http://schemas.openxmlformats.org/officeDocument/2006/relationships" r:id="rId1" tooltip="Selecione para navegar até a planilha Lista de Aulas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785973" y="26962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149225</xdr:rowOff>
    </xdr:from>
    <xdr:to>
      <xdr:col>6</xdr:col>
      <xdr:colOff>350371</xdr:colOff>
      <xdr:row>0</xdr:row>
      <xdr:rowOff>350931</xdr:rowOff>
    </xdr:to>
    <xdr:sp macro="" textlink="">
      <xdr:nvSpPr>
        <xdr:cNvPr id="4" name="Seta: Divisa 3" descr="seta">
          <a:hlinkClick xmlns:r="http://schemas.openxmlformats.org/officeDocument/2006/relationships" r:id="rId1" tooltip="Selecione para navegar até a planilha Horário das Aulas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2359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HorárioDasAulas" displayName="HorárioDasAulas" ref="B3:I56">
  <autoFilter ref="B3:I56" xr:uid="{00000000-0009-0000-0100-000003000000}"/>
  <tableColumns count="8">
    <tableColumn id="1" xr3:uid="{00000000-0010-0000-0000-000001000000}" name="HORA" totalsRowLabel="Total" dataCellStyle="Hora">
      <calculatedColumnFormula>B3+Incremento</calculatedColumnFormula>
    </tableColumn>
    <tableColumn id="2" xr3:uid="{00000000-0010-0000-0000-000002000000}" name="DOMINGO" dataDxfId="25" dataCellStyle="Detalhes_da_Tabela">
      <calculatedColumnFormula>IFERROR(INDEX(ListaAula[],MATCH(SUMPRODUCT((ListaAula[DIA]=HorárioDasAulas[[#Headers],[DOMINGO]])*(ROUNDDOWN($B4,10)&gt;=ROUNDDOWN(ListaAula[HORA DE INÍCIO],10))*($B4&lt;=ListaAula[HORA DE TÉRMINO]),ListaAula[EXCLUSIVO]),ListaAula[EXCLUSIVO],0),2),0)</calculatedColumnFormula>
    </tableColumn>
    <tableColumn id="3" xr3:uid="{00000000-0010-0000-0000-000003000000}" name="SEGUNDA-FEIRA" dataDxfId="24" dataCellStyle="Detalhes_da_Tabela">
      <calculatedColumnFormula>IFERROR(INDEX(ListaAula[],MATCH(SUMPRODUCT((ListaAula[DIA]=HorárioDasAulas[[#Headers],[SEGUNDA-FEIRA]])*(ROUNDDOWN($B4,10)&gt;=ROUNDDOWN(ListaAula[HORA DE INÍCIO],10))*($B4&lt;=ListaAula[HORA DE TÉRMINO]),ListaAula[EXCLUSIVO]),ListaAula[EXCLUSIVO],0),2),0)</calculatedColumnFormula>
    </tableColumn>
    <tableColumn id="4" xr3:uid="{00000000-0010-0000-0000-000004000000}" name="TERÇA-FEIRA" dataDxfId="23" dataCellStyle="Detalhes_da_Tabela">
      <calculatedColumnFormula>IFERROR(INDEX(ListaAula[],MATCH(SUMPRODUCT((ListaAula[DIA]=HorárioDasAulas[[#Headers],[TERÇA-FEIRA]])*(ROUNDDOWN($B4,10)&gt;=ROUNDDOWN(ListaAula[HORA DE INÍCIO],10))*($B4&lt;=ListaAula[HORA DE TÉRMINO]),ListaAula[EXCLUSIVO]),ListaAula[EXCLUSIVO],0),2),0)</calculatedColumnFormula>
    </tableColumn>
    <tableColumn id="5" xr3:uid="{00000000-0010-0000-0000-000005000000}" name="QUARTA-FEIRA" dataDxfId="22" dataCellStyle="Detalhes_da_Tabela">
      <calculatedColumnFormula>IFERROR(INDEX(ListaAula[],MATCH(SUMPRODUCT((ListaAula[DIA]=HorárioDasAulas[[#Headers],[QUARTA-FEIRA]])*(ROUNDDOWN($B4,10)&gt;=ROUNDDOWN(ListaAula[HORA DE INÍCIO],10))*($B4&lt;=ListaAula[HORA DE TÉRMINO]),ListaAula[EXCLUSIVO]),ListaAula[EXCLUSIVO],0),2),0)</calculatedColumnFormula>
    </tableColumn>
    <tableColumn id="6" xr3:uid="{00000000-0010-0000-0000-000006000000}" name="QUINTA-FEIRA" dataDxfId="21" dataCellStyle="Detalhes_da_Tabela">
      <calculatedColumnFormula>IFERROR(INDEX(ListaAula[],MATCH(SUMPRODUCT((ListaAula[DIA]=HorárioDasAulas[[#Headers],[QUINTA-FEIRA]])*(ROUNDDOWN($B4,10)&gt;=ROUNDDOWN(ListaAula[HORA DE INÍCIO],10))*($B4&lt;=ListaAula[HORA DE TÉRMINO]),ListaAula[EXCLUSIVO]),ListaAula[EXCLUSIVO],0),2),0)</calculatedColumnFormula>
    </tableColumn>
    <tableColumn id="7" xr3:uid="{00000000-0010-0000-0000-000007000000}" name="SEXTA-FEIRA" dataDxfId="20" dataCellStyle="Detalhes_da_Tabela">
      <calculatedColumnFormula>IFERROR(INDEX(ListaAula[],MATCH(SUMPRODUCT((ListaAula[DIA]=HorárioDasAulas[[#Headers],[SEXTA-FEIRA]])*(ROUNDDOWN($B4,10)&gt;=ROUNDDOWN(ListaAula[HORA DE INÍCIO],10))*($B4&lt;=ListaAula[HORA DE TÉRMINO]),ListaAula[EXCLUSIVO]),ListaAula[EXCLUSIVO],0),2),0)</calculatedColumnFormula>
    </tableColumn>
    <tableColumn id="8" xr3:uid="{00000000-0010-0000-0000-000008000000}" name="SÁBADO" totalsRowFunction="sum" dataCellStyle="Detalhes_da_Tabela">
      <calculatedColumnFormula>IFERROR(INDEX(ListaAula[],MATCH(SUMPRODUCT((ListaAula[DIA]=HorárioDasAulas[[#Headers],[SÁBADO]])*(ROUNDDOWN($B4,10)&gt;=ROUNDDOWN(ListaAula[HORA DE INÍCIO],10))*($B4&lt;=ListaAula[HORA DE TÉRMINO]),ListaAula[EXCLUSIVO]),ListaAula[EXCLUSIVO],0),2),0)</calculatedColumnFormula>
    </tableColumn>
  </tableColumns>
  <tableStyleInfo name="Horário das Aulas" showFirstColumn="0" showLastColumn="0" showRowStripes="0" showColumnStripes="0"/>
  <extLst>
    <ext xmlns:x14="http://schemas.microsoft.com/office/spreadsheetml/2009/9/main" uri="{504A1905-F514-4f6f-8877-14C23A59335A}">
      <x14:table altTextSummary="A lista de classes é organizada por dia da semana e intervalo de tempo. A ID da aula é exibida na interseção entre o Dia da Semana e o Horário de Início e segue até o Horário de Términ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Aula" displayName="ListaAula" ref="B2:H10">
  <autoFilter ref="B2:H10" xr:uid="{00000000-0009-0000-0100-000001000000}"/>
  <tableColumns count="7">
    <tableColumn id="1" xr3:uid="{00000000-0010-0000-0100-000001000000}" name="AULA" totalsRowLabel="Total" totalsRowDxfId="19" dataCellStyle="Detalhes_da_Tabela"/>
    <tableColumn id="2" xr3:uid="{00000000-0010-0000-0100-000002000000}" name="ID" totalsRowDxfId="18" dataCellStyle="Detalhes_da_Tabela"/>
    <tableColumn id="3" xr3:uid="{00000000-0010-0000-0100-000003000000}" name="DIA" totalsRowDxfId="17" dataCellStyle="Detalhes_da_Tabela"/>
    <tableColumn id="5" xr3:uid="{00000000-0010-0000-0100-000005000000}" name="LOCAL" totalsRowDxfId="16" dataCellStyle="Detalhes_da_Tabela"/>
    <tableColumn id="4" xr3:uid="{00000000-0010-0000-0100-000004000000}" name="HORA DE INÍCIO" totalsRowDxfId="15" dataCellStyle="Hora"/>
    <tableColumn id="6" xr3:uid="{00000000-0010-0000-0100-000006000000}" name="HORA DE TÉRMINO" totalsRowDxfId="14" dataCellStyle="Hora"/>
    <tableColumn id="7" xr3:uid="{00000000-0010-0000-0100-000007000000}" name="EXCLUSIVO" totalsRowFunction="sum" dataDxfId="13" totalsRowDxfId="12">
      <calculatedColumnFormula>ROW()-ROW(ListaAula[[#Headers],[EXCLUSIVO]])</calculatedColumnFormula>
    </tableColumn>
  </tableColumns>
  <tableStyleInfo name="Horário das Aulas" showFirstColumn="0" showLastColumn="0" showRowStripes="1" showColumnStripes="0"/>
  <extLst>
    <ext xmlns:x14="http://schemas.microsoft.com/office/spreadsheetml/2009/9/main" uri="{504A1905-F514-4f6f-8877-14C23A59335A}">
      <x14:table altTextSummary="Informações sobre as aulas que são exibidas na planilha Horário das Aulas, como Aula, ID, Dia (dia da semana), Local, Hora de início e Hora de término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zoomScaleNormal="100" zoomScaleSheetLayoutView="100" workbookViewId="0">
      <selection activeCell="C7" sqref="C7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0.625" style="1" customWidth="1"/>
    <col min="9" max="9" width="18.75" style="1" customWidth="1"/>
    <col min="10" max="10" width="2.625" style="1" customWidth="1"/>
    <col min="11" max="16384" width="9" style="1"/>
  </cols>
  <sheetData>
    <row r="1" spans="2:9" ht="35.25" customHeight="1" x14ac:dyDescent="0.25">
      <c r="B1" s="55" t="s">
        <v>0</v>
      </c>
      <c r="C1" s="55"/>
      <c r="D1" s="55"/>
      <c r="E1" s="55"/>
      <c r="F1" s="55"/>
      <c r="G1" s="9" t="s">
        <v>32</v>
      </c>
      <c r="H1" s="9" t="s">
        <v>31</v>
      </c>
      <c r="I1" s="56" t="s">
        <v>9</v>
      </c>
    </row>
    <row r="2" spans="2:9" ht="20.25" customHeight="1" x14ac:dyDescent="0.2">
      <c r="B2" s="55"/>
      <c r="C2" s="55"/>
      <c r="D2" s="55"/>
      <c r="E2" s="55"/>
      <c r="F2" s="55"/>
      <c r="G2" s="5">
        <v>0.33333333333333331</v>
      </c>
      <c r="H2" s="5" t="s">
        <v>7</v>
      </c>
      <c r="I2" s="56"/>
    </row>
    <row r="3" spans="2:9" ht="20.25" customHeight="1" x14ac:dyDescent="0.2"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8</v>
      </c>
      <c r="I3" s="7" t="s">
        <v>10</v>
      </c>
    </row>
    <row r="4" spans="2:9" ht="30" customHeight="1" x14ac:dyDescent="0.2">
      <c r="B4" s="4">
        <f>InícioCalendário</f>
        <v>0.33333333333333331</v>
      </c>
      <c r="C4" s="6">
        <f>IFERROR(INDEX(ListaAula[],MATCH(SUMPRODUCT((ListaAula[DIA]=HorárioDasAulas[[#Headers],[DOMINGO]])*(ROUNDDOWN($B4,10)&gt;=ROUNDDOWN(ListaAula[HORA DE INÍCIO],10))*($B4&lt;=ListaAula[HORA DE TÉRMINO]),ListaAula[EXCLUSIVO]),ListaAula[EXCLUSIVO],0),2),0)</f>
        <v>0</v>
      </c>
      <c r="D4" s="6">
        <f>IFERROR(INDEX(ListaAula[],MATCH(SUMPRODUCT((ListaAula[DIA]=HorárioDasAulas[[#Headers],[SEGUNDA-FEIRA]])*(ROUNDDOWN($B4,10)&gt;=ROUNDDOWN(ListaAula[HORA DE INÍCIO],10))*($B4&lt;=ListaAula[HORA DE TÉRMINO]),ListaAula[EXCLUSIVO]),ListaAula[EXCLUSIVO],0),2),0)</f>
        <v>0</v>
      </c>
      <c r="E4" s="6">
        <f>IFERROR(INDEX(ListaAula[],MATCH(SUMPRODUCT((ListaAula[DIA]=HorárioDasAulas[[#Headers],[TERÇA-FEIRA]])*(ROUNDDOWN($B4,10)&gt;=ROUNDDOWN(ListaAula[HORA DE INÍCIO],10))*($B4&lt;=ListaAula[HORA DE TÉRMINO]),ListaAula[EXCLUSIVO]),ListaAula[EXCLUSIVO],0),2),0)</f>
        <v>0</v>
      </c>
      <c r="F4" s="6">
        <f>IFERROR(INDEX(ListaAula[],MATCH(SUMPRODUCT((ListaAula[DIA]=HorárioDasAulas[[#Headers],[QUARTA-FEIRA]])*(ROUNDDOWN($B4,10)&gt;=ROUNDDOWN(ListaAula[HORA DE INÍCIO],10))*($B4&lt;=ListaAula[HORA DE TÉRMINO]),ListaAula[EXCLUSIVO]),ListaAula[EXCLUSIVO],0),2),0)</f>
        <v>0</v>
      </c>
      <c r="G4" s="6">
        <f>IFERROR(INDEX(ListaAula[],MATCH(SUMPRODUCT((ListaAula[DIA]=HorárioDasAulas[[#Headers],[QUINTA-FEIRA]])*(ROUNDDOWN($B4,10)&gt;=ROUNDDOWN(ListaAula[HORA DE INÍCIO],10))*($B4&lt;=ListaAula[HORA DE TÉRMINO]),ListaAula[EXCLUSIVO]),ListaAula[EXCLUSIVO],0),2),0)</f>
        <v>0</v>
      </c>
      <c r="H4" s="6">
        <f>IFERROR(INDEX(ListaAula[],MATCH(SUMPRODUCT((ListaAula[DIA]=HorárioDasAulas[[#Headers],[SEXTA-FEIRA]])*(ROUNDDOWN($B4,10)&gt;=ROUNDDOWN(ListaAula[HORA DE INÍCIO],10))*($B4&lt;=ListaAula[HORA DE TÉRMINO]),ListaAula[EXCLUSIVO]),ListaAula[EXCLUSIVO],0),2),0)</f>
        <v>0</v>
      </c>
      <c r="I4" s="6">
        <f>IFERROR(INDEX(ListaAula[],MATCH(SUMPRODUCT((ListaAula[DIA]=HorárioDasAulas[[#Headers],[SÁBADO]])*(ROUNDDOWN($B4,10)&gt;=ROUNDDOWN(ListaAula[HORA DE INÍCIO],10))*($B4&lt;=ListaAula[HORA DE TÉRMINO]),ListaAula[EXCLUSIVO]),ListaAula[EXCLUSIVO],0),2),0)</f>
        <v>0</v>
      </c>
    </row>
    <row r="5" spans="2:9" ht="30" customHeight="1" x14ac:dyDescent="0.2">
      <c r="B5" s="4">
        <f t="shared" ref="B5:B36" si="0">B4+Incremento</f>
        <v>0.34375</v>
      </c>
      <c r="C5" s="6">
        <f>IFERROR(INDEX(ListaAula[],MATCH(SUMPRODUCT((ListaAula[DIA]=HorárioDasAulas[[#Headers],[DOMINGO]])*(ROUNDDOWN($B5,10)&gt;=ROUNDDOWN(ListaAula[HORA DE INÍCIO],10))*($B5&lt;=ListaAula[HORA DE TÉRMINO]),ListaAula[EXCLUSIVO]),ListaAula[EXCLUSIVO],0),2),0)</f>
        <v>0</v>
      </c>
      <c r="D5" s="6" t="str">
        <f>IFERROR(INDEX(ListaAula[],MATCH(SUMPRODUCT((ListaAula[DIA]=HorárioDasAulas[[#Headers],[SEGUNDA-FEIRA]])*(ROUNDDOWN($B5,10)&gt;=ROUNDDOWN(ListaAula[HORA DE INÍCIO],10))*($B5&lt;=ListaAula[HORA DE TÉRMINO]),ListaAula[EXCLUSIVO]),ListaAula[EXCLUSIVO],0),2),0)</f>
        <v>MTH-113</v>
      </c>
      <c r="E5" s="6">
        <f>IFERROR(INDEX(ListaAula[],MATCH(SUMPRODUCT((ListaAula[DIA]=HorárioDasAulas[[#Headers],[TERÇA-FEIRA]])*(ROUNDDOWN($B5,10)&gt;=ROUNDDOWN(ListaAula[HORA DE INÍCIO],10))*($B5&lt;=ListaAula[HORA DE TÉRMINO]),ListaAula[EXCLUSIVO]),ListaAula[EXCLUSIVO],0),2),0)</f>
        <v>0</v>
      </c>
      <c r="F5" s="6" t="str">
        <f>IFERROR(INDEX(ListaAula[],MATCH(SUMPRODUCT((ListaAula[DIA]=HorárioDasAulas[[#Headers],[QUARTA-FEIRA]])*(ROUNDDOWN($B5,10)&gt;=ROUNDDOWN(ListaAula[HORA DE INÍCIO],10))*($B5&lt;=ListaAula[HORA DE TÉRMINO]),ListaAula[EXCLUSIVO]),ListaAula[EXCLUSIVO],0),2),0)</f>
        <v>MTH-113</v>
      </c>
      <c r="G5" s="6">
        <f>IFERROR(INDEX(ListaAula[],MATCH(SUMPRODUCT((ListaAula[DIA]=HorárioDasAulas[[#Headers],[QUINTA-FEIRA]])*(ROUNDDOWN($B5,10)&gt;=ROUNDDOWN(ListaAula[HORA DE INÍCIO],10))*($B5&lt;=ListaAula[HORA DE TÉRMINO]),ListaAula[EXCLUSIVO]),ListaAula[EXCLUSIVO],0),2),0)</f>
        <v>0</v>
      </c>
      <c r="H5" s="6" t="str">
        <f>IFERROR(INDEX(ListaAula[],MATCH(SUMPRODUCT((ListaAula[DIA]=HorárioDasAulas[[#Headers],[SEXTA-FEIRA]])*(ROUNDDOWN($B5,10)&gt;=ROUNDDOWN(ListaAula[HORA DE INÍCIO],10))*($B5&lt;=ListaAula[HORA DE TÉRMINO]),ListaAula[EXCLUSIVO]),ListaAula[EXCLUSIVO],0),2),0)</f>
        <v>MTH-113</v>
      </c>
      <c r="I5" s="6">
        <f>IFERROR(INDEX(ListaAula[],MATCH(SUMPRODUCT((ListaAula[DIA]=HorárioDasAulas[[#Headers],[SÁBADO]])*(ROUNDDOWN($B5,10)&gt;=ROUNDDOWN(ListaAula[HORA DE INÍCIO],10))*($B5&lt;=ListaAula[HORA DE TÉRMINO]),ListaAula[EXCLUSIVO]),ListaAula[EXCLUSIVO],0),2),0)</f>
        <v>0</v>
      </c>
    </row>
    <row r="6" spans="2:9" ht="30" customHeight="1" x14ac:dyDescent="0.2">
      <c r="B6" s="4">
        <f t="shared" si="0"/>
        <v>0.35416666666666669</v>
      </c>
      <c r="C6" s="6">
        <f>IFERROR(INDEX(ListaAula[],MATCH(SUMPRODUCT((ListaAula[DIA]=HorárioDasAulas[[#Headers],[DOMINGO]])*(ROUNDDOWN($B6,10)&gt;=ROUNDDOWN(ListaAula[HORA DE INÍCIO],10))*($B6&lt;=ListaAula[HORA DE TÉRMINO]),ListaAula[EXCLUSIVO]),ListaAula[EXCLUSIVO],0),2),0)</f>
        <v>0</v>
      </c>
      <c r="D6" s="6" t="str">
        <f>IFERROR(INDEX(ListaAula[],MATCH(SUMPRODUCT((ListaAula[DIA]=HorárioDasAulas[[#Headers],[SEGUNDA-FEIRA]])*(ROUNDDOWN($B6,10)&gt;=ROUNDDOWN(ListaAula[HORA DE INÍCIO],10))*($B6&lt;=ListaAula[HORA DE TÉRMINO]),ListaAula[EXCLUSIVO]),ListaAula[EXCLUSIVO],0),2),0)</f>
        <v>MTH-113</v>
      </c>
      <c r="E6" s="6">
        <f>IFERROR(INDEX(ListaAula[],MATCH(SUMPRODUCT((ListaAula[DIA]=HorárioDasAulas[[#Headers],[TERÇA-FEIRA]])*(ROUNDDOWN($B6,10)&gt;=ROUNDDOWN(ListaAula[HORA DE INÍCIO],10))*($B6&lt;=ListaAula[HORA DE TÉRMINO]),ListaAula[EXCLUSIVO]),ListaAula[EXCLUSIVO],0),2),0)</f>
        <v>0</v>
      </c>
      <c r="F6" s="6" t="str">
        <f>IFERROR(INDEX(ListaAula[],MATCH(SUMPRODUCT((ListaAula[DIA]=HorárioDasAulas[[#Headers],[QUARTA-FEIRA]])*(ROUNDDOWN($B6,10)&gt;=ROUNDDOWN(ListaAula[HORA DE INÍCIO],10))*($B6&lt;=ListaAula[HORA DE TÉRMINO]),ListaAula[EXCLUSIVO]),ListaAula[EXCLUSIVO],0),2),0)</f>
        <v>MTH-113</v>
      </c>
      <c r="G6" s="6">
        <f>IFERROR(INDEX(ListaAula[],MATCH(SUMPRODUCT((ListaAula[DIA]=HorárioDasAulas[[#Headers],[QUINTA-FEIRA]])*(ROUNDDOWN($B6,10)&gt;=ROUNDDOWN(ListaAula[HORA DE INÍCIO],10))*($B6&lt;=ListaAula[HORA DE TÉRMINO]),ListaAula[EXCLUSIVO]),ListaAula[EXCLUSIVO],0),2),0)</f>
        <v>0</v>
      </c>
      <c r="H6" s="6" t="str">
        <f>IFERROR(INDEX(ListaAula[],MATCH(SUMPRODUCT((ListaAula[DIA]=HorárioDasAulas[[#Headers],[SEXTA-FEIRA]])*(ROUNDDOWN($B6,10)&gt;=ROUNDDOWN(ListaAula[HORA DE INÍCIO],10))*($B6&lt;=ListaAula[HORA DE TÉRMINO]),ListaAula[EXCLUSIVO]),ListaAula[EXCLUSIVO],0),2),0)</f>
        <v>MTH-113</v>
      </c>
      <c r="I6" s="6">
        <f>IFERROR(INDEX(ListaAula[],MATCH(SUMPRODUCT((ListaAula[DIA]=HorárioDasAulas[[#Headers],[SÁBADO]])*(ROUNDDOWN($B6,10)&gt;=ROUNDDOWN(ListaAula[HORA DE INÍCIO],10))*($B6&lt;=ListaAula[HORA DE TÉRMINO]),ListaAula[EXCLUSIVO]),ListaAula[EXCLUSIVO],0),2),0)</f>
        <v>0</v>
      </c>
    </row>
    <row r="7" spans="2:9" ht="30" customHeight="1" x14ac:dyDescent="0.2">
      <c r="B7" s="4">
        <f t="shared" si="0"/>
        <v>0.36458333333333337</v>
      </c>
      <c r="C7" s="6">
        <f>IFERROR(INDEX(ListaAula[],MATCH(SUMPRODUCT((ListaAula[DIA]=HorárioDasAulas[[#Headers],[DOMINGO]])*(ROUNDDOWN($B7,10)&gt;=ROUNDDOWN(ListaAula[HORA DE INÍCIO],10))*($B7&lt;=ListaAula[HORA DE TÉRMINO]),ListaAula[EXCLUSIVO]),ListaAula[EXCLUSIVO],0),2),0)</f>
        <v>0</v>
      </c>
      <c r="D7" s="6" t="str">
        <f>IFERROR(INDEX(ListaAula[],MATCH(SUMPRODUCT((ListaAula[DIA]=HorárioDasAulas[[#Headers],[SEGUNDA-FEIRA]])*(ROUNDDOWN($B7,10)&gt;=ROUNDDOWN(ListaAula[HORA DE INÍCIO],10))*($B7&lt;=ListaAula[HORA DE TÉRMINO]),ListaAula[EXCLUSIVO]),ListaAula[EXCLUSIVO],0),2),0)</f>
        <v>MTH-113</v>
      </c>
      <c r="E7" s="6">
        <f>IFERROR(INDEX(ListaAula[],MATCH(SUMPRODUCT((ListaAula[DIA]=HorárioDasAulas[[#Headers],[TERÇA-FEIRA]])*(ROUNDDOWN($B7,10)&gt;=ROUNDDOWN(ListaAula[HORA DE INÍCIO],10))*($B7&lt;=ListaAula[HORA DE TÉRMINO]),ListaAula[EXCLUSIVO]),ListaAula[EXCLUSIVO],0),2),0)</f>
        <v>0</v>
      </c>
      <c r="F7" s="6" t="str">
        <f>IFERROR(INDEX(ListaAula[],MATCH(SUMPRODUCT((ListaAula[DIA]=HorárioDasAulas[[#Headers],[QUARTA-FEIRA]])*(ROUNDDOWN($B7,10)&gt;=ROUNDDOWN(ListaAula[HORA DE INÍCIO],10))*($B7&lt;=ListaAula[HORA DE TÉRMINO]),ListaAula[EXCLUSIVO]),ListaAula[EXCLUSIVO],0),2),0)</f>
        <v>MTH-113</v>
      </c>
      <c r="G7" s="6">
        <f>IFERROR(INDEX(ListaAula[],MATCH(SUMPRODUCT((ListaAula[DIA]=HorárioDasAulas[[#Headers],[QUINTA-FEIRA]])*(ROUNDDOWN($B7,10)&gt;=ROUNDDOWN(ListaAula[HORA DE INÍCIO],10))*($B7&lt;=ListaAula[HORA DE TÉRMINO]),ListaAula[EXCLUSIVO]),ListaAula[EXCLUSIVO],0),2),0)</f>
        <v>0</v>
      </c>
      <c r="H7" s="6" t="str">
        <f>IFERROR(INDEX(ListaAula[],MATCH(SUMPRODUCT((ListaAula[DIA]=HorárioDasAulas[[#Headers],[SEXTA-FEIRA]])*(ROUNDDOWN($B7,10)&gt;=ROUNDDOWN(ListaAula[HORA DE INÍCIO],10))*($B7&lt;=ListaAula[HORA DE TÉRMINO]),ListaAula[EXCLUSIVO]),ListaAula[EXCLUSIVO],0),2),0)</f>
        <v>MTH-113</v>
      </c>
      <c r="I7" s="6">
        <f>IFERROR(INDEX(ListaAula[],MATCH(SUMPRODUCT((ListaAula[DIA]=HorárioDasAulas[[#Headers],[SÁBADO]])*(ROUNDDOWN($B7,10)&gt;=ROUNDDOWN(ListaAula[HORA DE INÍCIO],10))*($B7&lt;=ListaAula[HORA DE TÉRMINO]),ListaAula[EXCLUSIVO]),ListaAula[EXCLUSIVO],0),2),0)</f>
        <v>0</v>
      </c>
    </row>
    <row r="8" spans="2:9" ht="30" customHeight="1" x14ac:dyDescent="0.2">
      <c r="B8" s="4">
        <f t="shared" si="0"/>
        <v>0.37500000000000006</v>
      </c>
      <c r="C8" s="6">
        <f>IFERROR(INDEX(ListaAula[],MATCH(SUMPRODUCT((ListaAula[DIA]=HorárioDasAulas[[#Headers],[DOMINGO]])*(ROUNDDOWN($B8,10)&gt;=ROUNDDOWN(ListaAula[HORA DE INÍCIO],10))*($B8&lt;=ListaAula[HORA DE TÉRMINO]),ListaAula[EXCLUSIVO]),ListaAula[EXCLUSIVO],0),2),0)</f>
        <v>0</v>
      </c>
      <c r="D8" s="6" t="str">
        <f>IFERROR(INDEX(ListaAula[],MATCH(SUMPRODUCT((ListaAula[DIA]=HorárioDasAulas[[#Headers],[SEGUNDA-FEIRA]])*(ROUNDDOWN($B8,10)&gt;=ROUNDDOWN(ListaAula[HORA DE INÍCIO],10))*($B8&lt;=ListaAula[HORA DE TÉRMINO]),ListaAula[EXCLUSIVO]),ListaAula[EXCLUSIVO],0),2),0)</f>
        <v>MTH-113</v>
      </c>
      <c r="E8" s="6">
        <f>IFERROR(INDEX(ListaAula[],MATCH(SUMPRODUCT((ListaAula[DIA]=HorárioDasAulas[[#Headers],[TERÇA-FEIRA]])*(ROUNDDOWN($B8,10)&gt;=ROUNDDOWN(ListaAula[HORA DE INÍCIO],10))*($B8&lt;=ListaAula[HORA DE TÉRMINO]),ListaAula[EXCLUSIVO]),ListaAula[EXCLUSIVO],0),2),0)</f>
        <v>0</v>
      </c>
      <c r="F8" s="6" t="str">
        <f>IFERROR(INDEX(ListaAula[],MATCH(SUMPRODUCT((ListaAula[DIA]=HorárioDasAulas[[#Headers],[QUARTA-FEIRA]])*(ROUNDDOWN($B8,10)&gt;=ROUNDDOWN(ListaAula[HORA DE INÍCIO],10))*($B8&lt;=ListaAula[HORA DE TÉRMINO]),ListaAula[EXCLUSIVO]),ListaAula[EXCLUSIVO],0),2),0)</f>
        <v>MTH-113</v>
      </c>
      <c r="G8" s="6">
        <f>IFERROR(INDEX(ListaAula[],MATCH(SUMPRODUCT((ListaAula[DIA]=HorárioDasAulas[[#Headers],[QUINTA-FEIRA]])*(ROUNDDOWN($B8,10)&gt;=ROUNDDOWN(ListaAula[HORA DE INÍCIO],10))*($B8&lt;=ListaAula[HORA DE TÉRMINO]),ListaAula[EXCLUSIVO]),ListaAula[EXCLUSIVO],0),2),0)</f>
        <v>0</v>
      </c>
      <c r="H8" s="6" t="str">
        <f>IFERROR(INDEX(ListaAula[],MATCH(SUMPRODUCT((ListaAula[DIA]=HorárioDasAulas[[#Headers],[SEXTA-FEIRA]])*(ROUNDDOWN($B8,10)&gt;=ROUNDDOWN(ListaAula[HORA DE INÍCIO],10))*($B8&lt;=ListaAula[HORA DE TÉRMINO]),ListaAula[EXCLUSIVO]),ListaAula[EXCLUSIVO],0),2),0)</f>
        <v>MTH-113</v>
      </c>
      <c r="I8" s="6">
        <f>IFERROR(INDEX(ListaAula[],MATCH(SUMPRODUCT((ListaAula[DIA]=HorárioDasAulas[[#Headers],[SÁBADO]])*(ROUNDDOWN($B8,10)&gt;=ROUNDDOWN(ListaAula[HORA DE INÍCIO],10))*($B8&lt;=ListaAula[HORA DE TÉRMINO]),ListaAula[EXCLUSIVO]),ListaAula[EXCLUSIVO],0),2),0)</f>
        <v>0</v>
      </c>
    </row>
    <row r="9" spans="2:9" ht="30" customHeight="1" x14ac:dyDescent="0.2">
      <c r="B9" s="4">
        <f t="shared" si="0"/>
        <v>0.38541666666666674</v>
      </c>
      <c r="C9" s="6">
        <f>IFERROR(INDEX(ListaAula[],MATCH(SUMPRODUCT((ListaAula[DIA]=HorárioDasAulas[[#Headers],[DOMINGO]])*(ROUNDDOWN($B9,10)&gt;=ROUNDDOWN(ListaAula[HORA DE INÍCIO],10))*($B9&lt;=ListaAula[HORA DE TÉRMINO]),ListaAula[EXCLUSIVO]),ListaAula[EXCLUSIVO],0),2),0)</f>
        <v>0</v>
      </c>
      <c r="D9" s="6" t="str">
        <f>IFERROR(INDEX(ListaAula[],MATCH(SUMPRODUCT((ListaAula[DIA]=HorárioDasAulas[[#Headers],[SEGUNDA-FEIRA]])*(ROUNDDOWN($B9,10)&gt;=ROUNDDOWN(ListaAula[HORA DE INÍCIO],10))*($B9&lt;=ListaAula[HORA DE TÉRMINO]),ListaAula[EXCLUSIVO]),ListaAula[EXCLUSIVO],0),2),0)</f>
        <v>MTH-113</v>
      </c>
      <c r="E9" s="6">
        <f>IFERROR(INDEX(ListaAula[],MATCH(SUMPRODUCT((ListaAula[DIA]=HorárioDasAulas[[#Headers],[TERÇA-FEIRA]])*(ROUNDDOWN($B9,10)&gt;=ROUNDDOWN(ListaAula[HORA DE INÍCIO],10))*($B9&lt;=ListaAula[HORA DE TÉRMINO]),ListaAula[EXCLUSIVO]),ListaAula[EXCLUSIVO],0),2),0)</f>
        <v>0</v>
      </c>
      <c r="F9" s="6" t="str">
        <f>IFERROR(INDEX(ListaAula[],MATCH(SUMPRODUCT((ListaAula[DIA]=HorárioDasAulas[[#Headers],[QUARTA-FEIRA]])*(ROUNDDOWN($B9,10)&gt;=ROUNDDOWN(ListaAula[HORA DE INÍCIO],10))*($B9&lt;=ListaAula[HORA DE TÉRMINO]),ListaAula[EXCLUSIVO]),ListaAula[EXCLUSIVO],0),2),0)</f>
        <v>MTH-113</v>
      </c>
      <c r="G9" s="6">
        <f>IFERROR(INDEX(ListaAula[],MATCH(SUMPRODUCT((ListaAula[DIA]=HorárioDasAulas[[#Headers],[QUINTA-FEIRA]])*(ROUNDDOWN($B9,10)&gt;=ROUNDDOWN(ListaAula[HORA DE INÍCIO],10))*($B9&lt;=ListaAula[HORA DE TÉRMINO]),ListaAula[EXCLUSIVO]),ListaAula[EXCLUSIVO],0),2),0)</f>
        <v>0</v>
      </c>
      <c r="H9" s="6" t="str">
        <f>IFERROR(INDEX(ListaAula[],MATCH(SUMPRODUCT((ListaAula[DIA]=HorárioDasAulas[[#Headers],[SEXTA-FEIRA]])*(ROUNDDOWN($B9,10)&gt;=ROUNDDOWN(ListaAula[HORA DE INÍCIO],10))*($B9&lt;=ListaAula[HORA DE TÉRMINO]),ListaAula[EXCLUSIVO]),ListaAula[EXCLUSIVO],0),2),0)</f>
        <v>MTH-113</v>
      </c>
      <c r="I9" s="6">
        <f>IFERROR(INDEX(ListaAula[],MATCH(SUMPRODUCT((ListaAula[DIA]=HorárioDasAulas[[#Headers],[SÁBADO]])*(ROUNDDOWN($B9,10)&gt;=ROUNDDOWN(ListaAula[HORA DE INÍCIO],10))*($B9&lt;=ListaAula[HORA DE TÉRMINO]),ListaAula[EXCLUSIVO]),ListaAula[EXCLUSIVO],0),2),0)</f>
        <v>0</v>
      </c>
    </row>
    <row r="10" spans="2:9" ht="30" customHeight="1" x14ac:dyDescent="0.2">
      <c r="B10" s="4">
        <f t="shared" si="0"/>
        <v>0.39583333333333343</v>
      </c>
      <c r="C10" s="6">
        <f>IFERROR(INDEX(ListaAula[],MATCH(SUMPRODUCT((ListaAula[DIA]=HorárioDasAulas[[#Headers],[DOMINGO]])*(ROUNDDOWN($B10,10)&gt;=ROUNDDOWN(ListaAula[HORA DE INÍCIO],10))*($B10&lt;=ListaAula[HORA DE TÉRMINO]),ListaAula[EXCLUSIVO]),ListaAula[EXCLUSIVO],0),2),0)</f>
        <v>0</v>
      </c>
      <c r="D10" s="6">
        <f>IFERROR(INDEX(ListaAula[],MATCH(SUMPRODUCT((ListaAula[DIA]=HorárioDasAulas[[#Headers],[SEGUNDA-FEIRA]])*(ROUNDDOWN($B10,10)&gt;=ROUNDDOWN(ListaAula[HORA DE INÍCIO],10))*($B10&lt;=ListaAula[HORA DE TÉRMINO]),ListaAula[EXCLUSIVO]),ListaAula[EXCLUSIVO],0),2),0)</f>
        <v>0</v>
      </c>
      <c r="E10" s="6">
        <f>IFERROR(INDEX(ListaAula[],MATCH(SUMPRODUCT((ListaAula[DIA]=HorárioDasAulas[[#Headers],[TERÇA-FEIRA]])*(ROUNDDOWN($B10,10)&gt;=ROUNDDOWN(ListaAula[HORA DE INÍCIO],10))*($B10&lt;=ListaAula[HORA DE TÉRMINO]),ListaAula[EXCLUSIVO]),ListaAula[EXCLUSIVO],0),2),0)</f>
        <v>0</v>
      </c>
      <c r="F10" s="6">
        <f>IFERROR(INDEX(ListaAula[],MATCH(SUMPRODUCT((ListaAula[DIA]=HorárioDasAulas[[#Headers],[QUARTA-FEIRA]])*(ROUNDDOWN($B10,10)&gt;=ROUNDDOWN(ListaAula[HORA DE INÍCIO],10))*($B10&lt;=ListaAula[HORA DE TÉRMINO]),ListaAula[EXCLUSIVO]),ListaAula[EXCLUSIVO],0),2),0)</f>
        <v>0</v>
      </c>
      <c r="G10" s="6">
        <f>IFERROR(INDEX(ListaAula[],MATCH(SUMPRODUCT((ListaAula[DIA]=HorárioDasAulas[[#Headers],[QUINTA-FEIRA]])*(ROUNDDOWN($B10,10)&gt;=ROUNDDOWN(ListaAula[HORA DE INÍCIO],10))*($B10&lt;=ListaAula[HORA DE TÉRMINO]),ListaAula[EXCLUSIVO]),ListaAula[EXCLUSIVO],0),2),0)</f>
        <v>0</v>
      </c>
      <c r="H10" s="6">
        <f>IFERROR(INDEX(ListaAula[],MATCH(SUMPRODUCT((ListaAula[DIA]=HorárioDasAulas[[#Headers],[SEXTA-FEIRA]])*(ROUNDDOWN($B10,10)&gt;=ROUNDDOWN(ListaAula[HORA DE INÍCIO],10))*($B10&lt;=ListaAula[HORA DE TÉRMINO]),ListaAula[EXCLUSIVO]),ListaAula[EXCLUSIVO],0),2),0)</f>
        <v>0</v>
      </c>
      <c r="I10" s="6">
        <f>IFERROR(INDEX(ListaAula[],MATCH(SUMPRODUCT((ListaAula[DIA]=HorárioDasAulas[[#Headers],[SÁBADO]])*(ROUNDDOWN($B10,10)&gt;=ROUNDDOWN(ListaAula[HORA DE INÍCIO],10))*($B10&lt;=ListaAula[HORA DE TÉRMINO]),ListaAula[EXCLUSIVO]),ListaAula[EXCLUSIVO],0),2),0)</f>
        <v>0</v>
      </c>
    </row>
    <row r="11" spans="2:9" ht="30" customHeight="1" x14ac:dyDescent="0.2">
      <c r="B11" s="4">
        <f t="shared" si="0"/>
        <v>0.40625000000000011</v>
      </c>
      <c r="C11" s="6">
        <f>IFERROR(INDEX(ListaAula[],MATCH(SUMPRODUCT((ListaAula[DIA]=HorárioDasAulas[[#Headers],[DOMINGO]])*(ROUNDDOWN($B11,10)&gt;=ROUNDDOWN(ListaAula[HORA DE INÍCIO],10))*($B11&lt;=ListaAula[HORA DE TÉRMINO]),ListaAula[EXCLUSIVO]),ListaAula[EXCLUSIVO],0),2),0)</f>
        <v>0</v>
      </c>
      <c r="D11" s="6">
        <f>IFERROR(INDEX(ListaAula[],MATCH(SUMPRODUCT((ListaAula[DIA]=HorárioDasAulas[[#Headers],[SEGUNDA-FEIRA]])*(ROUNDDOWN($B11,10)&gt;=ROUNDDOWN(ListaAula[HORA DE INÍCIO],10))*($B11&lt;=ListaAula[HORA DE TÉRMINO]),ListaAula[EXCLUSIVO]),ListaAula[EXCLUSIVO],0),2),0)</f>
        <v>0</v>
      </c>
      <c r="E11" s="6">
        <f>IFERROR(INDEX(ListaAula[],MATCH(SUMPRODUCT((ListaAula[DIA]=HorárioDasAulas[[#Headers],[TERÇA-FEIRA]])*(ROUNDDOWN($B11,10)&gt;=ROUNDDOWN(ListaAula[HORA DE INÍCIO],10))*($B11&lt;=ListaAula[HORA DE TÉRMINO]),ListaAula[EXCLUSIVO]),ListaAula[EXCLUSIVO],0),2),0)</f>
        <v>0</v>
      </c>
      <c r="F11" s="6">
        <f>IFERROR(INDEX(ListaAula[],MATCH(SUMPRODUCT((ListaAula[DIA]=HorárioDasAulas[[#Headers],[QUARTA-FEIRA]])*(ROUNDDOWN($B11,10)&gt;=ROUNDDOWN(ListaAula[HORA DE INÍCIO],10))*($B11&lt;=ListaAula[HORA DE TÉRMINO]),ListaAula[EXCLUSIVO]),ListaAula[EXCLUSIVO],0),2),0)</f>
        <v>0</v>
      </c>
      <c r="G11" s="6">
        <f>IFERROR(INDEX(ListaAula[],MATCH(SUMPRODUCT((ListaAula[DIA]=HorárioDasAulas[[#Headers],[QUINTA-FEIRA]])*(ROUNDDOWN($B11,10)&gt;=ROUNDDOWN(ListaAula[HORA DE INÍCIO],10))*($B11&lt;=ListaAula[HORA DE TÉRMINO]),ListaAula[EXCLUSIVO]),ListaAula[EXCLUSIVO],0),2),0)</f>
        <v>0</v>
      </c>
      <c r="H11" s="6">
        <f>IFERROR(INDEX(ListaAula[],MATCH(SUMPRODUCT((ListaAula[DIA]=HorárioDasAulas[[#Headers],[SEXTA-FEIRA]])*(ROUNDDOWN($B11,10)&gt;=ROUNDDOWN(ListaAula[HORA DE INÍCIO],10))*($B11&lt;=ListaAula[HORA DE TÉRMINO]),ListaAula[EXCLUSIVO]),ListaAula[EXCLUSIVO],0),2),0)</f>
        <v>0</v>
      </c>
      <c r="I11" s="6">
        <f>IFERROR(INDEX(ListaAula[],MATCH(SUMPRODUCT((ListaAula[DIA]=HorárioDasAulas[[#Headers],[SÁBADO]])*(ROUNDDOWN($B11,10)&gt;=ROUNDDOWN(ListaAula[HORA DE INÍCIO],10))*($B11&lt;=ListaAula[HORA DE TÉRMINO]),ListaAula[EXCLUSIVO]),ListaAula[EXCLUSIVO],0),2),0)</f>
        <v>0</v>
      </c>
    </row>
    <row r="12" spans="2:9" ht="30" customHeight="1" x14ac:dyDescent="0.2">
      <c r="B12" s="4">
        <f t="shared" si="0"/>
        <v>0.4166666666666668</v>
      </c>
      <c r="C12" s="6">
        <f>IFERROR(INDEX(ListaAula[],MATCH(SUMPRODUCT((ListaAula[DIA]=HorárioDasAulas[[#Headers],[DOMINGO]])*(ROUNDDOWN($B12,10)&gt;=ROUNDDOWN(ListaAula[HORA DE INÍCIO],10))*($B12&lt;=ListaAula[HORA DE TÉRMINO]),ListaAula[EXCLUSIVO]),ListaAula[EXCLUSIVO],0),2),0)</f>
        <v>0</v>
      </c>
      <c r="D12" s="6">
        <f>IFERROR(INDEX(ListaAula[],MATCH(SUMPRODUCT((ListaAula[DIA]=HorárioDasAulas[[#Headers],[SEGUNDA-FEIRA]])*(ROUNDDOWN($B12,10)&gt;=ROUNDDOWN(ListaAula[HORA DE INÍCIO],10))*($B12&lt;=ListaAula[HORA DE TÉRMINO]),ListaAula[EXCLUSIVO]),ListaAula[EXCLUSIVO],0),2),0)</f>
        <v>0</v>
      </c>
      <c r="E12" s="6">
        <f>IFERROR(INDEX(ListaAula[],MATCH(SUMPRODUCT((ListaAula[DIA]=HorárioDasAulas[[#Headers],[TERÇA-FEIRA]])*(ROUNDDOWN($B12,10)&gt;=ROUNDDOWN(ListaAula[HORA DE INÍCIO],10))*($B12&lt;=ListaAula[HORA DE TÉRMINO]),ListaAula[EXCLUSIVO]),ListaAula[EXCLUSIVO],0),2),0)</f>
        <v>0</v>
      </c>
      <c r="F12" s="6">
        <f>IFERROR(INDEX(ListaAula[],MATCH(SUMPRODUCT((ListaAula[DIA]=HorárioDasAulas[[#Headers],[QUARTA-FEIRA]])*(ROUNDDOWN($B12,10)&gt;=ROUNDDOWN(ListaAula[HORA DE INÍCIO],10))*($B12&lt;=ListaAula[HORA DE TÉRMINO]),ListaAula[EXCLUSIVO]),ListaAula[EXCLUSIVO],0),2),0)</f>
        <v>0</v>
      </c>
      <c r="G12" s="6">
        <f>IFERROR(INDEX(ListaAula[],MATCH(SUMPRODUCT((ListaAula[DIA]=HorárioDasAulas[[#Headers],[QUINTA-FEIRA]])*(ROUNDDOWN($B12,10)&gt;=ROUNDDOWN(ListaAula[HORA DE INÍCIO],10))*($B12&lt;=ListaAula[HORA DE TÉRMINO]),ListaAula[EXCLUSIVO]),ListaAula[EXCLUSIVO],0),2),0)</f>
        <v>0</v>
      </c>
      <c r="H12" s="6">
        <f>IFERROR(INDEX(ListaAula[],MATCH(SUMPRODUCT((ListaAula[DIA]=HorárioDasAulas[[#Headers],[SEXTA-FEIRA]])*(ROUNDDOWN($B12,10)&gt;=ROUNDDOWN(ListaAula[HORA DE INÍCIO],10))*($B12&lt;=ListaAula[HORA DE TÉRMINO]),ListaAula[EXCLUSIVO]),ListaAula[EXCLUSIVO],0),2),0)</f>
        <v>0</v>
      </c>
      <c r="I12" s="6">
        <f>IFERROR(INDEX(ListaAula[],MATCH(SUMPRODUCT((ListaAula[DIA]=HorárioDasAulas[[#Headers],[SÁBADO]])*(ROUNDDOWN($B12,10)&gt;=ROUNDDOWN(ListaAula[HORA DE INÍCIO],10))*($B12&lt;=ListaAula[HORA DE TÉRMINO]),ListaAula[EXCLUSIVO]),ListaAula[EXCLUSIVO],0),2),0)</f>
        <v>0</v>
      </c>
    </row>
    <row r="13" spans="2:9" ht="30" customHeight="1" x14ac:dyDescent="0.2">
      <c r="B13" s="4">
        <f t="shared" si="0"/>
        <v>0.42708333333333348</v>
      </c>
      <c r="C13" s="6">
        <f>IFERROR(INDEX(ListaAula[],MATCH(SUMPRODUCT((ListaAula[DIA]=HorárioDasAulas[[#Headers],[DOMINGO]])*(ROUNDDOWN($B13,10)&gt;=ROUNDDOWN(ListaAula[HORA DE INÍCIO],10))*($B13&lt;=ListaAula[HORA DE TÉRMINO]),ListaAula[EXCLUSIVO]),ListaAula[EXCLUSIVO],0),2),0)</f>
        <v>0</v>
      </c>
      <c r="D13" s="6">
        <f>IFERROR(INDEX(ListaAula[],MATCH(SUMPRODUCT((ListaAula[DIA]=HorárioDasAulas[[#Headers],[SEGUNDA-FEIRA]])*(ROUNDDOWN($B13,10)&gt;=ROUNDDOWN(ListaAula[HORA DE INÍCIO],10))*($B13&lt;=ListaAula[HORA DE TÉRMINO]),ListaAula[EXCLUSIVO]),ListaAula[EXCLUSIVO],0),2),0)</f>
        <v>0</v>
      </c>
      <c r="E13" s="6">
        <f>IFERROR(INDEX(ListaAula[],MATCH(SUMPRODUCT((ListaAula[DIA]=HorárioDasAulas[[#Headers],[TERÇA-FEIRA]])*(ROUNDDOWN($B13,10)&gt;=ROUNDDOWN(ListaAula[HORA DE INÍCIO],10))*($B13&lt;=ListaAula[HORA DE TÉRMINO]),ListaAula[EXCLUSIVO]),ListaAula[EXCLUSIVO],0),2),0)</f>
        <v>0</v>
      </c>
      <c r="F13" s="6">
        <f>IFERROR(INDEX(ListaAula[],MATCH(SUMPRODUCT((ListaAula[DIA]=HorárioDasAulas[[#Headers],[QUARTA-FEIRA]])*(ROUNDDOWN($B13,10)&gt;=ROUNDDOWN(ListaAula[HORA DE INÍCIO],10))*($B13&lt;=ListaAula[HORA DE TÉRMINO]),ListaAula[EXCLUSIVO]),ListaAula[EXCLUSIVO],0),2),0)</f>
        <v>0</v>
      </c>
      <c r="G13" s="6">
        <f>IFERROR(INDEX(ListaAula[],MATCH(SUMPRODUCT((ListaAula[DIA]=HorárioDasAulas[[#Headers],[QUINTA-FEIRA]])*(ROUNDDOWN($B13,10)&gt;=ROUNDDOWN(ListaAula[HORA DE INÍCIO],10))*($B13&lt;=ListaAula[HORA DE TÉRMINO]),ListaAula[EXCLUSIVO]),ListaAula[EXCLUSIVO],0),2),0)</f>
        <v>0</v>
      </c>
      <c r="H13" s="6">
        <f>IFERROR(INDEX(ListaAula[],MATCH(SUMPRODUCT((ListaAula[DIA]=HorárioDasAulas[[#Headers],[SEXTA-FEIRA]])*(ROUNDDOWN($B13,10)&gt;=ROUNDDOWN(ListaAula[HORA DE INÍCIO],10))*($B13&lt;=ListaAula[HORA DE TÉRMINO]),ListaAula[EXCLUSIVO]),ListaAula[EXCLUSIVO],0),2),0)</f>
        <v>0</v>
      </c>
      <c r="I13" s="6">
        <f>IFERROR(INDEX(ListaAula[],MATCH(SUMPRODUCT((ListaAula[DIA]=HorárioDasAulas[[#Headers],[SÁBADO]])*(ROUNDDOWN($B13,10)&gt;=ROUNDDOWN(ListaAula[HORA DE INÍCIO],10))*($B13&lt;=ListaAula[HORA DE TÉRMINO]),ListaAula[EXCLUSIVO]),ListaAula[EXCLUSIVO],0),2),0)</f>
        <v>0</v>
      </c>
    </row>
    <row r="14" spans="2:9" ht="30" customHeight="1" x14ac:dyDescent="0.2">
      <c r="B14" s="4">
        <f t="shared" si="0"/>
        <v>0.43750000000000017</v>
      </c>
      <c r="C14" s="6">
        <f>IFERROR(INDEX(ListaAula[],MATCH(SUMPRODUCT((ListaAula[DIA]=HorárioDasAulas[[#Headers],[DOMINGO]])*(ROUNDDOWN($B14,10)&gt;=ROUNDDOWN(ListaAula[HORA DE INÍCIO],10))*($B14&lt;=ListaAula[HORA DE TÉRMINO]),ListaAula[EXCLUSIVO]),ListaAula[EXCLUSIVO],0),2),0)</f>
        <v>0</v>
      </c>
      <c r="D14" s="6">
        <f>IFERROR(INDEX(ListaAula[],MATCH(SUMPRODUCT((ListaAula[DIA]=HorárioDasAulas[[#Headers],[SEGUNDA-FEIRA]])*(ROUNDDOWN($B14,10)&gt;=ROUNDDOWN(ListaAula[HORA DE INÍCIO],10))*($B14&lt;=ListaAula[HORA DE TÉRMINO]),ListaAula[EXCLUSIVO]),ListaAula[EXCLUSIVO],0),2),0)</f>
        <v>0</v>
      </c>
      <c r="E14" s="6">
        <f>IFERROR(INDEX(ListaAula[],MATCH(SUMPRODUCT((ListaAula[DIA]=HorárioDasAulas[[#Headers],[TERÇA-FEIRA]])*(ROUNDDOWN($B14,10)&gt;=ROUNDDOWN(ListaAula[HORA DE INÍCIO],10))*($B14&lt;=ListaAula[HORA DE TÉRMINO]),ListaAula[EXCLUSIVO]),ListaAula[EXCLUSIVO],0),2),0)</f>
        <v>0</v>
      </c>
      <c r="F14" s="6">
        <f>IFERROR(INDEX(ListaAula[],MATCH(SUMPRODUCT((ListaAula[DIA]=HorárioDasAulas[[#Headers],[QUARTA-FEIRA]])*(ROUNDDOWN($B14,10)&gt;=ROUNDDOWN(ListaAula[HORA DE INÍCIO],10))*($B14&lt;=ListaAula[HORA DE TÉRMINO]),ListaAula[EXCLUSIVO]),ListaAula[EXCLUSIVO],0),2),0)</f>
        <v>0</v>
      </c>
      <c r="G14" s="6">
        <f>IFERROR(INDEX(ListaAula[],MATCH(SUMPRODUCT((ListaAula[DIA]=HorárioDasAulas[[#Headers],[QUINTA-FEIRA]])*(ROUNDDOWN($B14,10)&gt;=ROUNDDOWN(ListaAula[HORA DE INÍCIO],10))*($B14&lt;=ListaAula[HORA DE TÉRMINO]),ListaAula[EXCLUSIVO]),ListaAula[EXCLUSIVO],0),2),0)</f>
        <v>0</v>
      </c>
      <c r="H14" s="6">
        <f>IFERROR(INDEX(ListaAula[],MATCH(SUMPRODUCT((ListaAula[DIA]=HorárioDasAulas[[#Headers],[SEXTA-FEIRA]])*(ROUNDDOWN($B14,10)&gt;=ROUNDDOWN(ListaAula[HORA DE INÍCIO],10))*($B14&lt;=ListaAula[HORA DE TÉRMINO]),ListaAula[EXCLUSIVO]),ListaAula[EXCLUSIVO],0),2),0)</f>
        <v>0</v>
      </c>
      <c r="I14" s="6">
        <f>IFERROR(INDEX(ListaAula[],MATCH(SUMPRODUCT((ListaAula[DIA]=HorárioDasAulas[[#Headers],[SÁBADO]])*(ROUNDDOWN($B14,10)&gt;=ROUNDDOWN(ListaAula[HORA DE INÍCIO],10))*($B14&lt;=ListaAula[HORA DE TÉRMINO]),ListaAula[EXCLUSIVO]),ListaAula[EXCLUSIVO],0),2),0)</f>
        <v>0</v>
      </c>
    </row>
    <row r="15" spans="2:9" ht="30" customHeight="1" x14ac:dyDescent="0.2">
      <c r="B15" s="4">
        <f t="shared" si="0"/>
        <v>0.44791666666666685</v>
      </c>
      <c r="C15" s="6">
        <f>IFERROR(INDEX(ListaAula[],MATCH(SUMPRODUCT((ListaAula[DIA]=HorárioDasAulas[[#Headers],[DOMINGO]])*(ROUNDDOWN($B15,10)&gt;=ROUNDDOWN(ListaAula[HORA DE INÍCIO],10))*($B15&lt;=ListaAula[HORA DE TÉRMINO]),ListaAula[EXCLUSIVO]),ListaAula[EXCLUSIVO],0),2),0)</f>
        <v>0</v>
      </c>
      <c r="D15" s="6">
        <f>IFERROR(INDEX(ListaAula[],MATCH(SUMPRODUCT((ListaAula[DIA]=HorárioDasAulas[[#Headers],[SEGUNDA-FEIRA]])*(ROUNDDOWN($B15,10)&gt;=ROUNDDOWN(ListaAula[HORA DE INÍCIO],10))*($B15&lt;=ListaAula[HORA DE TÉRMINO]),ListaAula[EXCLUSIVO]),ListaAula[EXCLUSIVO],0),2),0)</f>
        <v>0</v>
      </c>
      <c r="E15" s="6">
        <f>IFERROR(INDEX(ListaAula[],MATCH(SUMPRODUCT((ListaAula[DIA]=HorárioDasAulas[[#Headers],[TERÇA-FEIRA]])*(ROUNDDOWN($B15,10)&gt;=ROUNDDOWN(ListaAula[HORA DE INÍCIO],10))*($B15&lt;=ListaAula[HORA DE TÉRMINO]),ListaAula[EXCLUSIVO]),ListaAula[EXCLUSIVO],0),2),0)</f>
        <v>0</v>
      </c>
      <c r="F15" s="6">
        <f>IFERROR(INDEX(ListaAula[],MATCH(SUMPRODUCT((ListaAula[DIA]=HorárioDasAulas[[#Headers],[QUARTA-FEIRA]])*(ROUNDDOWN($B15,10)&gt;=ROUNDDOWN(ListaAula[HORA DE INÍCIO],10))*($B15&lt;=ListaAula[HORA DE TÉRMINO]),ListaAula[EXCLUSIVO]),ListaAula[EXCLUSIVO],0),2),0)</f>
        <v>0</v>
      </c>
      <c r="G15" s="6">
        <f>IFERROR(INDEX(ListaAula[],MATCH(SUMPRODUCT((ListaAula[DIA]=HorárioDasAulas[[#Headers],[QUINTA-FEIRA]])*(ROUNDDOWN($B15,10)&gt;=ROUNDDOWN(ListaAula[HORA DE INÍCIO],10))*($B15&lt;=ListaAula[HORA DE TÉRMINO]),ListaAula[EXCLUSIVO]),ListaAula[EXCLUSIVO],0),2),0)</f>
        <v>0</v>
      </c>
      <c r="H15" s="6">
        <f>IFERROR(INDEX(ListaAula[],MATCH(SUMPRODUCT((ListaAula[DIA]=HorárioDasAulas[[#Headers],[SEXTA-FEIRA]])*(ROUNDDOWN($B15,10)&gt;=ROUNDDOWN(ListaAula[HORA DE INÍCIO],10))*($B15&lt;=ListaAula[HORA DE TÉRMINO]),ListaAula[EXCLUSIVO]),ListaAula[EXCLUSIVO],0),2),0)</f>
        <v>0</v>
      </c>
      <c r="I15" s="6">
        <f>IFERROR(INDEX(ListaAula[],MATCH(SUMPRODUCT((ListaAula[DIA]=HorárioDasAulas[[#Headers],[SÁBADO]])*(ROUNDDOWN($B15,10)&gt;=ROUNDDOWN(ListaAula[HORA DE INÍCIO],10))*($B15&lt;=ListaAula[HORA DE TÉRMINO]),ListaAula[EXCLUSIVO]),ListaAula[EXCLUSIVO],0),2),0)</f>
        <v>0</v>
      </c>
    </row>
    <row r="16" spans="2:9" ht="30" customHeight="1" x14ac:dyDescent="0.2">
      <c r="B16" s="4">
        <f t="shared" si="0"/>
        <v>0.45833333333333354</v>
      </c>
      <c r="C16" s="6">
        <f>IFERROR(INDEX(ListaAula[],MATCH(SUMPRODUCT((ListaAula[DIA]=HorárioDasAulas[[#Headers],[DOMINGO]])*(ROUNDDOWN($B16,10)&gt;=ROUNDDOWN(ListaAula[HORA DE INÍCIO],10))*($B16&lt;=ListaAula[HORA DE TÉRMINO]),ListaAula[EXCLUSIVO]),ListaAula[EXCLUSIVO],0),2),0)</f>
        <v>0</v>
      </c>
      <c r="D16" s="6">
        <f>IFERROR(INDEX(ListaAula[],MATCH(SUMPRODUCT((ListaAula[DIA]=HorárioDasAulas[[#Headers],[SEGUNDA-FEIRA]])*(ROUNDDOWN($B16,10)&gt;=ROUNDDOWN(ListaAula[HORA DE INÍCIO],10))*($B16&lt;=ListaAula[HORA DE TÉRMINO]),ListaAula[EXCLUSIVO]),ListaAula[EXCLUSIVO],0),2),0)</f>
        <v>0</v>
      </c>
      <c r="E16" s="6" t="str">
        <f>IFERROR(INDEX(ListaAula[],MATCH(SUMPRODUCT((ListaAula[DIA]=HorárioDasAulas[[#Headers],[TERÇA-FEIRA]])*(ROUNDDOWN($B16,10)&gt;=ROUNDDOWN(ListaAula[HORA DE INÍCIO],10))*($B16&lt;=ListaAula[HORA DE TÉRMINO]),ListaAula[EXCLUSIVO]),ListaAula[EXCLUSIVO],0),2),0)</f>
        <v>HPE-295</v>
      </c>
      <c r="F16" s="6">
        <f>IFERROR(INDEX(ListaAula[],MATCH(SUMPRODUCT((ListaAula[DIA]=HorárioDasAulas[[#Headers],[QUARTA-FEIRA]])*(ROUNDDOWN($B16,10)&gt;=ROUNDDOWN(ListaAula[HORA DE INÍCIO],10))*($B16&lt;=ListaAula[HORA DE TÉRMINO]),ListaAula[EXCLUSIVO]),ListaAula[EXCLUSIVO],0),2),0)</f>
        <v>0</v>
      </c>
      <c r="G16" s="6" t="str">
        <f>IFERROR(INDEX(ListaAula[],MATCH(SUMPRODUCT((ListaAula[DIA]=HorárioDasAulas[[#Headers],[QUINTA-FEIRA]])*(ROUNDDOWN($B16,10)&gt;=ROUNDDOWN(ListaAula[HORA DE INÍCIO],10))*($B16&lt;=ListaAula[HORA DE TÉRMINO]),ListaAula[EXCLUSIVO]),ListaAula[EXCLUSIVO],0),2),0)</f>
        <v>HPE-295</v>
      </c>
      <c r="H16" s="6">
        <f>IFERROR(INDEX(ListaAula[],MATCH(SUMPRODUCT((ListaAula[DIA]=HorárioDasAulas[[#Headers],[SEXTA-FEIRA]])*(ROUNDDOWN($B16,10)&gt;=ROUNDDOWN(ListaAula[HORA DE INÍCIO],10))*($B16&lt;=ListaAula[HORA DE TÉRMINO]),ListaAula[EXCLUSIVO]),ListaAula[EXCLUSIVO],0),2),0)</f>
        <v>0</v>
      </c>
      <c r="I16" s="6">
        <f>IFERROR(INDEX(ListaAula[],MATCH(SUMPRODUCT((ListaAula[DIA]=HorárioDasAulas[[#Headers],[SÁBADO]])*(ROUNDDOWN($B16,10)&gt;=ROUNDDOWN(ListaAula[HORA DE INÍCIO],10))*($B16&lt;=ListaAula[HORA DE TÉRMINO]),ListaAula[EXCLUSIVO]),ListaAula[EXCLUSIVO],0),2),0)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IFERROR(INDEX(ListaAula[],MATCH(SUMPRODUCT((ListaAula[DIA]=HorárioDasAulas[[#Headers],[DOMINGO]])*(ROUNDDOWN($B17,10)&gt;=ROUNDDOWN(ListaAula[HORA DE INÍCIO],10))*($B17&lt;=ListaAula[HORA DE TÉRMINO]),ListaAula[EXCLUSIVO]),ListaAula[EXCLUSIVO],0),2),0)</f>
        <v>0</v>
      </c>
      <c r="D17" s="6">
        <f>IFERROR(INDEX(ListaAula[],MATCH(SUMPRODUCT((ListaAula[DIA]=HorárioDasAulas[[#Headers],[SEGUNDA-FEIRA]])*(ROUNDDOWN($B17,10)&gt;=ROUNDDOWN(ListaAula[HORA DE INÍCIO],10))*($B17&lt;=ListaAula[HORA DE TÉRMINO]),ListaAula[EXCLUSIVO]),ListaAula[EXCLUSIVO],0),2),0)</f>
        <v>0</v>
      </c>
      <c r="E17" s="6" t="str">
        <f>IFERROR(INDEX(ListaAula[],MATCH(SUMPRODUCT((ListaAula[DIA]=HorárioDasAulas[[#Headers],[TERÇA-FEIRA]])*(ROUNDDOWN($B17,10)&gt;=ROUNDDOWN(ListaAula[HORA DE INÍCIO],10))*($B17&lt;=ListaAula[HORA DE TÉRMINO]),ListaAula[EXCLUSIVO]),ListaAula[EXCLUSIVO],0),2),0)</f>
        <v>HPE-295</v>
      </c>
      <c r="F17" s="6">
        <f>IFERROR(INDEX(ListaAula[],MATCH(SUMPRODUCT((ListaAula[DIA]=HorárioDasAulas[[#Headers],[QUARTA-FEIRA]])*(ROUNDDOWN($B17,10)&gt;=ROUNDDOWN(ListaAula[HORA DE INÍCIO],10))*($B17&lt;=ListaAula[HORA DE TÉRMINO]),ListaAula[EXCLUSIVO]),ListaAula[EXCLUSIVO],0),2),0)</f>
        <v>0</v>
      </c>
      <c r="G17" s="6" t="str">
        <f>IFERROR(INDEX(ListaAula[],MATCH(SUMPRODUCT((ListaAula[DIA]=HorárioDasAulas[[#Headers],[QUINTA-FEIRA]])*(ROUNDDOWN($B17,10)&gt;=ROUNDDOWN(ListaAula[HORA DE INÍCIO],10))*($B17&lt;=ListaAula[HORA DE TÉRMINO]),ListaAula[EXCLUSIVO]),ListaAula[EXCLUSIVO],0),2),0)</f>
        <v>HPE-295</v>
      </c>
      <c r="H17" s="6">
        <f>IFERROR(INDEX(ListaAula[],MATCH(SUMPRODUCT((ListaAula[DIA]=HorárioDasAulas[[#Headers],[SEXTA-FEIRA]])*(ROUNDDOWN($B17,10)&gt;=ROUNDDOWN(ListaAula[HORA DE INÍCIO],10))*($B17&lt;=ListaAula[HORA DE TÉRMINO]),ListaAula[EXCLUSIVO]),ListaAula[EXCLUSIVO],0),2),0)</f>
        <v>0</v>
      </c>
      <c r="I17" s="6">
        <f>IFERROR(INDEX(ListaAula[],MATCH(SUMPRODUCT((ListaAula[DIA]=HorárioDasAulas[[#Headers],[SÁBADO]])*(ROUNDDOWN($B17,10)&gt;=ROUNDDOWN(ListaAula[HORA DE INÍCIO],10))*($B17&lt;=ListaAula[HORA DE TÉRMINO]),ListaAula[EXCLUSIVO]),ListaAula[EXCLUSIVO],0),2),0)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IFERROR(INDEX(ListaAula[],MATCH(SUMPRODUCT((ListaAula[DIA]=HorárioDasAulas[[#Headers],[DOMINGO]])*(ROUNDDOWN($B18,10)&gt;=ROUNDDOWN(ListaAula[HORA DE INÍCIO],10))*($B18&lt;=ListaAula[HORA DE TÉRMINO]),ListaAula[EXCLUSIVO]),ListaAula[EXCLUSIVO],0),2),0)</f>
        <v>0</v>
      </c>
      <c r="D18" s="6">
        <f>IFERROR(INDEX(ListaAula[],MATCH(SUMPRODUCT((ListaAula[DIA]=HorárioDasAulas[[#Headers],[SEGUNDA-FEIRA]])*(ROUNDDOWN($B18,10)&gt;=ROUNDDOWN(ListaAula[HORA DE INÍCIO],10))*($B18&lt;=ListaAula[HORA DE TÉRMINO]),ListaAula[EXCLUSIVO]),ListaAula[EXCLUSIVO],0),2),0)</f>
        <v>0</v>
      </c>
      <c r="E18" s="6" t="str">
        <f>IFERROR(INDEX(ListaAula[],MATCH(SUMPRODUCT((ListaAula[DIA]=HorárioDasAulas[[#Headers],[TERÇA-FEIRA]])*(ROUNDDOWN($B18,10)&gt;=ROUNDDOWN(ListaAula[HORA DE INÍCIO],10))*($B18&lt;=ListaAula[HORA DE TÉRMINO]),ListaAula[EXCLUSIVO]),ListaAula[EXCLUSIVO],0),2),0)</f>
        <v>HPE-295</v>
      </c>
      <c r="F18" s="6">
        <f>IFERROR(INDEX(ListaAula[],MATCH(SUMPRODUCT((ListaAula[DIA]=HorárioDasAulas[[#Headers],[QUARTA-FEIRA]])*(ROUNDDOWN($B18,10)&gt;=ROUNDDOWN(ListaAula[HORA DE INÍCIO],10))*($B18&lt;=ListaAula[HORA DE TÉRMINO]),ListaAula[EXCLUSIVO]),ListaAula[EXCLUSIVO],0),2),0)</f>
        <v>0</v>
      </c>
      <c r="G18" s="6" t="str">
        <f>IFERROR(INDEX(ListaAula[],MATCH(SUMPRODUCT((ListaAula[DIA]=HorárioDasAulas[[#Headers],[QUINTA-FEIRA]])*(ROUNDDOWN($B18,10)&gt;=ROUNDDOWN(ListaAula[HORA DE INÍCIO],10))*($B18&lt;=ListaAula[HORA DE TÉRMINO]),ListaAula[EXCLUSIVO]),ListaAula[EXCLUSIVO],0),2),0)</f>
        <v>HPE-295</v>
      </c>
      <c r="H18" s="6">
        <f>IFERROR(INDEX(ListaAula[],MATCH(SUMPRODUCT((ListaAula[DIA]=HorárioDasAulas[[#Headers],[SEXTA-FEIRA]])*(ROUNDDOWN($B18,10)&gt;=ROUNDDOWN(ListaAula[HORA DE INÍCIO],10))*($B18&lt;=ListaAula[HORA DE TÉRMINO]),ListaAula[EXCLUSIVO]),ListaAula[EXCLUSIVO],0),2),0)</f>
        <v>0</v>
      </c>
      <c r="I18" s="6">
        <f>IFERROR(INDEX(ListaAula[],MATCH(SUMPRODUCT((ListaAula[DIA]=HorárioDasAulas[[#Headers],[SÁBADO]])*(ROUNDDOWN($B18,10)&gt;=ROUNDDOWN(ListaAula[HORA DE INÍCIO],10))*($B18&lt;=ListaAula[HORA DE TÉRMINO]),ListaAula[EXCLUSIVO]),ListaAula[EXCLUSIVO],0),2),0)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IFERROR(INDEX(ListaAula[],MATCH(SUMPRODUCT((ListaAula[DIA]=HorárioDasAulas[[#Headers],[DOMINGO]])*(ROUNDDOWN($B19,10)&gt;=ROUNDDOWN(ListaAula[HORA DE INÍCIO],10))*($B19&lt;=ListaAula[HORA DE TÉRMINO]),ListaAula[EXCLUSIVO]),ListaAula[EXCLUSIVO],0),2),0)</f>
        <v>0</v>
      </c>
      <c r="D19" s="6">
        <f>IFERROR(INDEX(ListaAula[],MATCH(SUMPRODUCT((ListaAula[DIA]=HorárioDasAulas[[#Headers],[SEGUNDA-FEIRA]])*(ROUNDDOWN($B19,10)&gt;=ROUNDDOWN(ListaAula[HORA DE INÍCIO],10))*($B19&lt;=ListaAula[HORA DE TÉRMINO]),ListaAula[EXCLUSIVO]),ListaAula[EXCLUSIVO],0),2),0)</f>
        <v>0</v>
      </c>
      <c r="E19" s="6" t="str">
        <f>IFERROR(INDEX(ListaAula[],MATCH(SUMPRODUCT((ListaAula[DIA]=HorárioDasAulas[[#Headers],[TERÇA-FEIRA]])*(ROUNDDOWN($B19,10)&gt;=ROUNDDOWN(ListaAula[HORA DE INÍCIO],10))*($B19&lt;=ListaAula[HORA DE TÉRMINO]),ListaAula[EXCLUSIVO]),ListaAula[EXCLUSIVO],0),2),0)</f>
        <v>HPE-295</v>
      </c>
      <c r="F19" s="6">
        <f>IFERROR(INDEX(ListaAula[],MATCH(SUMPRODUCT((ListaAula[DIA]=HorárioDasAulas[[#Headers],[QUARTA-FEIRA]])*(ROUNDDOWN($B19,10)&gt;=ROUNDDOWN(ListaAula[HORA DE INÍCIO],10))*($B19&lt;=ListaAula[HORA DE TÉRMINO]),ListaAula[EXCLUSIVO]),ListaAula[EXCLUSIVO],0),2),0)</f>
        <v>0</v>
      </c>
      <c r="G19" s="6" t="str">
        <f>IFERROR(INDEX(ListaAula[],MATCH(SUMPRODUCT((ListaAula[DIA]=HorárioDasAulas[[#Headers],[QUINTA-FEIRA]])*(ROUNDDOWN($B19,10)&gt;=ROUNDDOWN(ListaAula[HORA DE INÍCIO],10))*($B19&lt;=ListaAula[HORA DE TÉRMINO]),ListaAula[EXCLUSIVO]),ListaAula[EXCLUSIVO],0),2),0)</f>
        <v>HPE-295</v>
      </c>
      <c r="H19" s="6">
        <f>IFERROR(INDEX(ListaAula[],MATCH(SUMPRODUCT((ListaAula[DIA]=HorárioDasAulas[[#Headers],[SEXTA-FEIRA]])*(ROUNDDOWN($B19,10)&gt;=ROUNDDOWN(ListaAula[HORA DE INÍCIO],10))*($B19&lt;=ListaAula[HORA DE TÉRMINO]),ListaAula[EXCLUSIVO]),ListaAula[EXCLUSIVO],0),2),0)</f>
        <v>0</v>
      </c>
      <c r="I19" s="6">
        <f>IFERROR(INDEX(ListaAula[],MATCH(SUMPRODUCT((ListaAula[DIA]=HorárioDasAulas[[#Headers],[SÁBADO]])*(ROUNDDOWN($B19,10)&gt;=ROUNDDOWN(ListaAula[HORA DE INÍCIO],10))*($B19&lt;=ListaAula[HORA DE TÉRMINO]),ListaAula[EXCLUSIVO]),ListaAula[EXCLUSIVO],0),2),0)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IFERROR(INDEX(ListaAula[],MATCH(SUMPRODUCT((ListaAula[DIA]=HorárioDasAulas[[#Headers],[DOMINGO]])*(ROUNDDOWN($B20,10)&gt;=ROUNDDOWN(ListaAula[HORA DE INÍCIO],10))*($B20&lt;=ListaAula[HORA DE TÉRMINO]),ListaAula[EXCLUSIVO]),ListaAula[EXCLUSIVO],0),2),0)</f>
        <v>0</v>
      </c>
      <c r="D20" s="6">
        <f>IFERROR(INDEX(ListaAula[],MATCH(SUMPRODUCT((ListaAula[DIA]=HorárioDasAulas[[#Headers],[SEGUNDA-FEIRA]])*(ROUNDDOWN($B20,10)&gt;=ROUNDDOWN(ListaAula[HORA DE INÍCIO],10))*($B20&lt;=ListaAula[HORA DE TÉRMINO]),ListaAula[EXCLUSIVO]),ListaAula[EXCLUSIVO],0),2),0)</f>
        <v>0</v>
      </c>
      <c r="E20" s="6" t="str">
        <f>IFERROR(INDEX(ListaAula[],MATCH(SUMPRODUCT((ListaAula[DIA]=HorárioDasAulas[[#Headers],[TERÇA-FEIRA]])*(ROUNDDOWN($B20,10)&gt;=ROUNDDOWN(ListaAula[HORA DE INÍCIO],10))*($B20&lt;=ListaAula[HORA DE TÉRMINO]),ListaAula[EXCLUSIVO]),ListaAula[EXCLUSIVO],0),2),0)</f>
        <v>HPE-295</v>
      </c>
      <c r="F20" s="6">
        <f>IFERROR(INDEX(ListaAula[],MATCH(SUMPRODUCT((ListaAula[DIA]=HorárioDasAulas[[#Headers],[QUARTA-FEIRA]])*(ROUNDDOWN($B20,10)&gt;=ROUNDDOWN(ListaAula[HORA DE INÍCIO],10))*($B20&lt;=ListaAula[HORA DE TÉRMINO]),ListaAula[EXCLUSIVO]),ListaAula[EXCLUSIVO],0),2),0)</f>
        <v>0</v>
      </c>
      <c r="G20" s="6" t="str">
        <f>IFERROR(INDEX(ListaAula[],MATCH(SUMPRODUCT((ListaAula[DIA]=HorárioDasAulas[[#Headers],[QUINTA-FEIRA]])*(ROUNDDOWN($B20,10)&gt;=ROUNDDOWN(ListaAula[HORA DE INÍCIO],10))*($B20&lt;=ListaAula[HORA DE TÉRMINO]),ListaAula[EXCLUSIVO]),ListaAula[EXCLUSIVO],0),2),0)</f>
        <v>HPE-295</v>
      </c>
      <c r="H20" s="6">
        <f>IFERROR(INDEX(ListaAula[],MATCH(SUMPRODUCT((ListaAula[DIA]=HorárioDasAulas[[#Headers],[SEXTA-FEIRA]])*(ROUNDDOWN($B20,10)&gt;=ROUNDDOWN(ListaAula[HORA DE INÍCIO],10))*($B20&lt;=ListaAula[HORA DE TÉRMINO]),ListaAula[EXCLUSIVO]),ListaAula[EXCLUSIVO],0),2),0)</f>
        <v>0</v>
      </c>
      <c r="I20" s="6">
        <f>IFERROR(INDEX(ListaAula[],MATCH(SUMPRODUCT((ListaAula[DIA]=HorárioDasAulas[[#Headers],[SÁBADO]])*(ROUNDDOWN($B20,10)&gt;=ROUNDDOWN(ListaAula[HORA DE INÍCIO],10))*($B20&lt;=ListaAula[HORA DE TÉRMINO]),ListaAula[EXCLUSIVO]),ListaAula[EXCLUSIVO],0),2),0)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IFERROR(INDEX(ListaAula[],MATCH(SUMPRODUCT((ListaAula[DIA]=HorárioDasAulas[[#Headers],[DOMINGO]])*(ROUNDDOWN($B21,10)&gt;=ROUNDDOWN(ListaAula[HORA DE INÍCIO],10))*($B21&lt;=ListaAula[HORA DE TÉRMINO]),ListaAula[EXCLUSIVO]),ListaAula[EXCLUSIVO],0),2),0)</f>
        <v>0</v>
      </c>
      <c r="D21" s="6">
        <f>IFERROR(INDEX(ListaAula[],MATCH(SUMPRODUCT((ListaAula[DIA]=HorárioDasAulas[[#Headers],[SEGUNDA-FEIRA]])*(ROUNDDOWN($B21,10)&gt;=ROUNDDOWN(ListaAula[HORA DE INÍCIO],10))*($B21&lt;=ListaAula[HORA DE TÉRMINO]),ListaAula[EXCLUSIVO]),ListaAula[EXCLUSIVO],0),2),0)</f>
        <v>0</v>
      </c>
      <c r="E21" s="6">
        <f>IFERROR(INDEX(ListaAula[],MATCH(SUMPRODUCT((ListaAula[DIA]=HorárioDasAulas[[#Headers],[TERÇA-FEIRA]])*(ROUNDDOWN($B21,10)&gt;=ROUNDDOWN(ListaAula[HORA DE INÍCIO],10))*($B21&lt;=ListaAula[HORA DE TÉRMINO]),ListaAula[EXCLUSIVO]),ListaAula[EXCLUSIVO],0),2),0)</f>
        <v>0</v>
      </c>
      <c r="F21" s="6">
        <f>IFERROR(INDEX(ListaAula[],MATCH(SUMPRODUCT((ListaAula[DIA]=HorárioDasAulas[[#Headers],[QUARTA-FEIRA]])*(ROUNDDOWN($B21,10)&gt;=ROUNDDOWN(ListaAula[HORA DE INÍCIO],10))*($B21&lt;=ListaAula[HORA DE TÉRMINO]),ListaAula[EXCLUSIVO]),ListaAula[EXCLUSIVO],0),2),0)</f>
        <v>0</v>
      </c>
      <c r="G21" s="6">
        <f>IFERROR(INDEX(ListaAula[],MATCH(SUMPRODUCT((ListaAula[DIA]=HorárioDasAulas[[#Headers],[QUINTA-FEIRA]])*(ROUNDDOWN($B21,10)&gt;=ROUNDDOWN(ListaAula[HORA DE INÍCIO],10))*($B21&lt;=ListaAula[HORA DE TÉRMINO]),ListaAula[EXCLUSIVO]),ListaAula[EXCLUSIVO],0),2),0)</f>
        <v>0</v>
      </c>
      <c r="H21" s="6">
        <f>IFERROR(INDEX(ListaAula[],MATCH(SUMPRODUCT((ListaAula[DIA]=HorárioDasAulas[[#Headers],[SEXTA-FEIRA]])*(ROUNDDOWN($B21,10)&gt;=ROUNDDOWN(ListaAula[HORA DE INÍCIO],10))*($B21&lt;=ListaAula[HORA DE TÉRMINO]),ListaAula[EXCLUSIVO]),ListaAula[EXCLUSIVO],0),2),0)</f>
        <v>0</v>
      </c>
      <c r="I21" s="6">
        <f>IFERROR(INDEX(ListaAula[],MATCH(SUMPRODUCT((ListaAula[DIA]=HorárioDasAulas[[#Headers],[SÁBADO]])*(ROUNDDOWN($B21,10)&gt;=ROUNDDOWN(ListaAula[HORA DE INÍCIO],10))*($B21&lt;=ListaAula[HORA DE TÉRMINO]),ListaAula[EXCLUSIVO]),ListaAula[EXCLUSIVO],0),2),0)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IFERROR(INDEX(ListaAula[],MATCH(SUMPRODUCT((ListaAula[DIA]=HorárioDasAulas[[#Headers],[DOMINGO]])*(ROUNDDOWN($B22,10)&gt;=ROUNDDOWN(ListaAula[HORA DE INÍCIO],10))*($B22&lt;=ListaAula[HORA DE TÉRMINO]),ListaAula[EXCLUSIVO]),ListaAula[EXCLUSIVO],0),2),0)</f>
        <v>0</v>
      </c>
      <c r="D22" s="6">
        <f>IFERROR(INDEX(ListaAula[],MATCH(SUMPRODUCT((ListaAula[DIA]=HorárioDasAulas[[#Headers],[SEGUNDA-FEIRA]])*(ROUNDDOWN($B22,10)&gt;=ROUNDDOWN(ListaAula[HORA DE INÍCIO],10))*($B22&lt;=ListaAula[HORA DE TÉRMINO]),ListaAula[EXCLUSIVO]),ListaAula[EXCLUSIVO],0),2),0)</f>
        <v>0</v>
      </c>
      <c r="E22" s="6">
        <f>IFERROR(INDEX(ListaAula[],MATCH(SUMPRODUCT((ListaAula[DIA]=HorárioDasAulas[[#Headers],[TERÇA-FEIRA]])*(ROUNDDOWN($B22,10)&gt;=ROUNDDOWN(ListaAula[HORA DE INÍCIO],10))*($B22&lt;=ListaAula[HORA DE TÉRMINO]),ListaAula[EXCLUSIVO]),ListaAula[EXCLUSIVO],0),2),0)</f>
        <v>0</v>
      </c>
      <c r="F22" s="6">
        <f>IFERROR(INDEX(ListaAula[],MATCH(SUMPRODUCT((ListaAula[DIA]=HorárioDasAulas[[#Headers],[QUARTA-FEIRA]])*(ROUNDDOWN($B22,10)&gt;=ROUNDDOWN(ListaAula[HORA DE INÍCIO],10))*($B22&lt;=ListaAula[HORA DE TÉRMINO]),ListaAula[EXCLUSIVO]),ListaAula[EXCLUSIVO],0),2),0)</f>
        <v>0</v>
      </c>
      <c r="G22" s="6">
        <f>IFERROR(INDEX(ListaAula[],MATCH(SUMPRODUCT((ListaAula[DIA]=HorárioDasAulas[[#Headers],[QUINTA-FEIRA]])*(ROUNDDOWN($B22,10)&gt;=ROUNDDOWN(ListaAula[HORA DE INÍCIO],10))*($B22&lt;=ListaAula[HORA DE TÉRMINO]),ListaAula[EXCLUSIVO]),ListaAula[EXCLUSIVO],0),2),0)</f>
        <v>0</v>
      </c>
      <c r="H22" s="6">
        <f>IFERROR(INDEX(ListaAula[],MATCH(SUMPRODUCT((ListaAula[DIA]=HorárioDasAulas[[#Headers],[SEXTA-FEIRA]])*(ROUNDDOWN($B22,10)&gt;=ROUNDDOWN(ListaAula[HORA DE INÍCIO],10))*($B22&lt;=ListaAula[HORA DE TÉRMINO]),ListaAula[EXCLUSIVO]),ListaAula[EXCLUSIVO],0),2),0)</f>
        <v>0</v>
      </c>
      <c r="I22" s="6">
        <f>IFERROR(INDEX(ListaAula[],MATCH(SUMPRODUCT((ListaAula[DIA]=HorárioDasAulas[[#Headers],[SÁBADO]])*(ROUNDDOWN($B22,10)&gt;=ROUNDDOWN(ListaAula[HORA DE INÍCIO],10))*($B22&lt;=ListaAula[HORA DE TÉRMINO]),ListaAula[EXCLUSIVO]),ListaAula[EXCLUSIVO],0),2),0)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IFERROR(INDEX(ListaAula[],MATCH(SUMPRODUCT((ListaAula[DIA]=HorárioDasAulas[[#Headers],[DOMINGO]])*(ROUNDDOWN($B23,10)&gt;=ROUNDDOWN(ListaAula[HORA DE INÍCIO],10))*($B23&lt;=ListaAula[HORA DE TÉRMINO]),ListaAula[EXCLUSIVO]),ListaAula[EXCLUSIVO],0),2),0)</f>
        <v>0</v>
      </c>
      <c r="D23" s="6">
        <f>IFERROR(INDEX(ListaAula[],MATCH(SUMPRODUCT((ListaAula[DIA]=HorárioDasAulas[[#Headers],[SEGUNDA-FEIRA]])*(ROUNDDOWN($B23,10)&gt;=ROUNDDOWN(ListaAula[HORA DE INÍCIO],10))*($B23&lt;=ListaAula[HORA DE TÉRMINO]),ListaAula[EXCLUSIVO]),ListaAula[EXCLUSIVO],0),2),0)</f>
        <v>0</v>
      </c>
      <c r="E23" s="6">
        <f>IFERROR(INDEX(ListaAula[],MATCH(SUMPRODUCT((ListaAula[DIA]=HorárioDasAulas[[#Headers],[TERÇA-FEIRA]])*(ROUNDDOWN($B23,10)&gt;=ROUNDDOWN(ListaAula[HORA DE INÍCIO],10))*($B23&lt;=ListaAula[HORA DE TÉRMINO]),ListaAula[EXCLUSIVO]),ListaAula[EXCLUSIVO],0),2),0)</f>
        <v>0</v>
      </c>
      <c r="F23" s="6">
        <f>IFERROR(INDEX(ListaAula[],MATCH(SUMPRODUCT((ListaAula[DIA]=HorárioDasAulas[[#Headers],[QUARTA-FEIRA]])*(ROUNDDOWN($B23,10)&gt;=ROUNDDOWN(ListaAula[HORA DE INÍCIO],10))*($B23&lt;=ListaAula[HORA DE TÉRMINO]),ListaAula[EXCLUSIVO]),ListaAula[EXCLUSIVO],0),2),0)</f>
        <v>0</v>
      </c>
      <c r="G23" s="6">
        <f>IFERROR(INDEX(ListaAula[],MATCH(SUMPRODUCT((ListaAula[DIA]=HorárioDasAulas[[#Headers],[QUINTA-FEIRA]])*(ROUNDDOWN($B23,10)&gt;=ROUNDDOWN(ListaAula[HORA DE INÍCIO],10))*($B23&lt;=ListaAula[HORA DE TÉRMINO]),ListaAula[EXCLUSIVO]),ListaAula[EXCLUSIVO],0),2),0)</f>
        <v>0</v>
      </c>
      <c r="H23" s="6">
        <f>IFERROR(INDEX(ListaAula[],MATCH(SUMPRODUCT((ListaAula[DIA]=HorárioDasAulas[[#Headers],[SEXTA-FEIRA]])*(ROUNDDOWN($B23,10)&gt;=ROUNDDOWN(ListaAula[HORA DE INÍCIO],10))*($B23&lt;=ListaAula[HORA DE TÉRMINO]),ListaAula[EXCLUSIVO]),ListaAula[EXCLUSIVO],0),2),0)</f>
        <v>0</v>
      </c>
      <c r="I23" s="6">
        <f>IFERROR(INDEX(ListaAula[],MATCH(SUMPRODUCT((ListaAula[DIA]=HorárioDasAulas[[#Headers],[SÁBADO]])*(ROUNDDOWN($B23,10)&gt;=ROUNDDOWN(ListaAula[HORA DE INÍCIO],10))*($B23&lt;=ListaAula[HORA DE TÉRMINO]),ListaAula[EXCLUSIVO]),ListaAula[EXCLUSIVO],0),2),0)</f>
        <v>0</v>
      </c>
    </row>
    <row r="24" spans="1:9" ht="30" customHeight="1" x14ac:dyDescent="0.2">
      <c r="A24"/>
      <c r="B24" s="4">
        <f t="shared" si="0"/>
        <v>0.54166666666666674</v>
      </c>
      <c r="C24" s="6">
        <f>IFERROR(INDEX(ListaAula[],MATCH(SUMPRODUCT((ListaAula[DIA]=HorárioDasAulas[[#Headers],[DOMINGO]])*(ROUNDDOWN($B24,10)&gt;=ROUNDDOWN(ListaAula[HORA DE INÍCIO],10))*($B24&lt;=ListaAula[HORA DE TÉRMINO]),ListaAula[EXCLUSIVO]),ListaAula[EXCLUSIVO],0),2),0)</f>
        <v>0</v>
      </c>
      <c r="D24" s="6" t="str">
        <f>IFERROR(INDEX(ListaAula[],MATCH(SUMPRODUCT((ListaAula[DIA]=HorárioDasAulas[[#Headers],[SEGUNDA-FEIRA]])*(ROUNDDOWN($B24,10)&gt;=ROUNDDOWN(ListaAula[HORA DE INÍCIO],10))*($B24&lt;=ListaAula[HORA DE TÉRMINO]),ListaAula[EXCLUSIVO]),ListaAula[EXCLUSIVO],0),2),0)</f>
        <v>WR-121</v>
      </c>
      <c r="E24" s="6">
        <f>IFERROR(INDEX(ListaAula[],MATCH(SUMPRODUCT((ListaAula[DIA]=HorárioDasAulas[[#Headers],[TERÇA-FEIRA]])*(ROUNDDOWN($B24,10)&gt;=ROUNDDOWN(ListaAula[HORA DE INÍCIO],10))*($B24&lt;=ListaAula[HORA DE TÉRMINO]),ListaAula[EXCLUSIVO]),ListaAula[EXCLUSIVO],0),2),0)</f>
        <v>0</v>
      </c>
      <c r="F24" s="6" t="str">
        <f>IFERROR(INDEX(ListaAula[],MATCH(SUMPRODUCT((ListaAula[DIA]=HorárioDasAulas[[#Headers],[QUARTA-FEIRA]])*(ROUNDDOWN($B24,10)&gt;=ROUNDDOWN(ListaAula[HORA DE INÍCIO],10))*($B24&lt;=ListaAula[HORA DE TÉRMINO]),ListaAula[EXCLUSIVO]),ListaAula[EXCLUSIVO],0),2),0)</f>
        <v>WR-121</v>
      </c>
      <c r="G24" s="6">
        <f>IFERROR(INDEX(ListaAula[],MATCH(SUMPRODUCT((ListaAula[DIA]=HorárioDasAulas[[#Headers],[QUINTA-FEIRA]])*(ROUNDDOWN($B24,10)&gt;=ROUNDDOWN(ListaAula[HORA DE INÍCIO],10))*($B24&lt;=ListaAula[HORA DE TÉRMINO]),ListaAula[EXCLUSIVO]),ListaAula[EXCLUSIVO],0),2),0)</f>
        <v>0</v>
      </c>
      <c r="H24" s="6">
        <f>IFERROR(INDEX(ListaAula[],MATCH(SUMPRODUCT((ListaAula[DIA]=HorárioDasAulas[[#Headers],[SEXTA-FEIRA]])*(ROUNDDOWN($B24,10)&gt;=ROUNDDOWN(ListaAula[HORA DE INÍCIO],10))*($B24&lt;=ListaAula[HORA DE TÉRMINO]),ListaAula[EXCLUSIVO]),ListaAula[EXCLUSIVO],0),2),0)</f>
        <v>0</v>
      </c>
      <c r="I24" s="6">
        <f>IFERROR(INDEX(ListaAula[],MATCH(SUMPRODUCT((ListaAula[DIA]=HorárioDasAulas[[#Headers],[SÁBADO]])*(ROUNDDOWN($B24,10)&gt;=ROUNDDOWN(ListaAula[HORA DE INÍCIO],10))*($B24&lt;=ListaAula[HORA DE TÉRMINO]),ListaAula[EXCLUSIVO]),ListaAula[EXCLUSIVO],0),2),0)</f>
        <v>0</v>
      </c>
    </row>
    <row r="25" spans="1:9" ht="30" customHeight="1" x14ac:dyDescent="0.2">
      <c r="B25" s="4">
        <f t="shared" si="0"/>
        <v>0.55208333333333337</v>
      </c>
      <c r="C25" s="6">
        <f>IFERROR(INDEX(ListaAula[],MATCH(SUMPRODUCT((ListaAula[DIA]=HorárioDasAulas[[#Headers],[DOMINGO]])*(ROUNDDOWN($B25,10)&gt;=ROUNDDOWN(ListaAula[HORA DE INÍCIO],10))*($B25&lt;=ListaAula[HORA DE TÉRMINO]),ListaAula[EXCLUSIVO]),ListaAula[EXCLUSIVO],0),2),0)</f>
        <v>0</v>
      </c>
      <c r="D25" s="6" t="str">
        <f>IFERROR(INDEX(ListaAula[],MATCH(SUMPRODUCT((ListaAula[DIA]=HorárioDasAulas[[#Headers],[SEGUNDA-FEIRA]])*(ROUNDDOWN($B25,10)&gt;=ROUNDDOWN(ListaAula[HORA DE INÍCIO],10))*($B25&lt;=ListaAula[HORA DE TÉRMINO]),ListaAula[EXCLUSIVO]),ListaAula[EXCLUSIVO],0),2),0)</f>
        <v>WR-121</v>
      </c>
      <c r="E25" s="6">
        <f>IFERROR(INDEX(ListaAula[],MATCH(SUMPRODUCT((ListaAula[DIA]=HorárioDasAulas[[#Headers],[TERÇA-FEIRA]])*(ROUNDDOWN($B25,10)&gt;=ROUNDDOWN(ListaAula[HORA DE INÍCIO],10))*($B25&lt;=ListaAula[HORA DE TÉRMINO]),ListaAula[EXCLUSIVO]),ListaAula[EXCLUSIVO],0),2),0)</f>
        <v>0</v>
      </c>
      <c r="F25" s="6" t="str">
        <f>IFERROR(INDEX(ListaAula[],MATCH(SUMPRODUCT((ListaAula[DIA]=HorárioDasAulas[[#Headers],[QUARTA-FEIRA]])*(ROUNDDOWN($B25,10)&gt;=ROUNDDOWN(ListaAula[HORA DE INÍCIO],10))*($B25&lt;=ListaAula[HORA DE TÉRMINO]),ListaAula[EXCLUSIVO]),ListaAula[EXCLUSIVO],0),2),0)</f>
        <v>WR-121</v>
      </c>
      <c r="G25" s="6">
        <f>IFERROR(INDEX(ListaAula[],MATCH(SUMPRODUCT((ListaAula[DIA]=HorárioDasAulas[[#Headers],[QUINTA-FEIRA]])*(ROUNDDOWN($B25,10)&gt;=ROUNDDOWN(ListaAula[HORA DE INÍCIO],10))*($B25&lt;=ListaAula[HORA DE TÉRMINO]),ListaAula[EXCLUSIVO]),ListaAula[EXCLUSIVO],0),2),0)</f>
        <v>0</v>
      </c>
      <c r="H25" s="6">
        <f>IFERROR(INDEX(ListaAula[],MATCH(SUMPRODUCT((ListaAula[DIA]=HorárioDasAulas[[#Headers],[SEXTA-FEIRA]])*(ROUNDDOWN($B25,10)&gt;=ROUNDDOWN(ListaAula[HORA DE INÍCIO],10))*($B25&lt;=ListaAula[HORA DE TÉRMINO]),ListaAula[EXCLUSIVO]),ListaAula[EXCLUSIVO],0),2),0)</f>
        <v>0</v>
      </c>
      <c r="I25" s="6">
        <f>IFERROR(INDEX(ListaAula[],MATCH(SUMPRODUCT((ListaAula[DIA]=HorárioDasAulas[[#Headers],[SÁBADO]])*(ROUNDDOWN($B25,10)&gt;=ROUNDDOWN(ListaAula[HORA DE INÍCIO],10))*($B25&lt;=ListaAula[HORA DE TÉRMINO]),ListaAula[EXCLUSIVO]),ListaAula[EXCLUSIVO],0),2),0)</f>
        <v>0</v>
      </c>
    </row>
    <row r="26" spans="1:9" ht="30" customHeight="1" x14ac:dyDescent="0.2">
      <c r="B26" s="4">
        <f t="shared" si="0"/>
        <v>0.5625</v>
      </c>
      <c r="C26" s="6">
        <f>IFERROR(INDEX(ListaAula[],MATCH(SUMPRODUCT((ListaAula[DIA]=HorárioDasAulas[[#Headers],[DOMINGO]])*(ROUNDDOWN($B26,10)&gt;=ROUNDDOWN(ListaAula[HORA DE INÍCIO],10))*($B26&lt;=ListaAula[HORA DE TÉRMINO]),ListaAula[EXCLUSIVO]),ListaAula[EXCLUSIVO],0),2),0)</f>
        <v>0</v>
      </c>
      <c r="D26" s="6" t="str">
        <f>IFERROR(INDEX(ListaAula[],MATCH(SUMPRODUCT((ListaAula[DIA]=HorárioDasAulas[[#Headers],[SEGUNDA-FEIRA]])*(ROUNDDOWN($B26,10)&gt;=ROUNDDOWN(ListaAula[HORA DE INÍCIO],10))*($B26&lt;=ListaAula[HORA DE TÉRMINO]),ListaAula[EXCLUSIVO]),ListaAula[EXCLUSIVO],0),2),0)</f>
        <v>WR-121</v>
      </c>
      <c r="E26" s="6">
        <f>IFERROR(INDEX(ListaAula[],MATCH(SUMPRODUCT((ListaAula[DIA]=HorárioDasAulas[[#Headers],[TERÇA-FEIRA]])*(ROUNDDOWN($B26,10)&gt;=ROUNDDOWN(ListaAula[HORA DE INÍCIO],10))*($B26&lt;=ListaAula[HORA DE TÉRMINO]),ListaAula[EXCLUSIVO]),ListaAula[EXCLUSIVO],0),2),0)</f>
        <v>0</v>
      </c>
      <c r="F26" s="6" t="str">
        <f>IFERROR(INDEX(ListaAula[],MATCH(SUMPRODUCT((ListaAula[DIA]=HorárioDasAulas[[#Headers],[QUARTA-FEIRA]])*(ROUNDDOWN($B26,10)&gt;=ROUNDDOWN(ListaAula[HORA DE INÍCIO],10))*($B26&lt;=ListaAula[HORA DE TÉRMINO]),ListaAula[EXCLUSIVO]),ListaAula[EXCLUSIVO],0),2),0)</f>
        <v>WR-121</v>
      </c>
      <c r="G26" s="6">
        <f>IFERROR(INDEX(ListaAula[],MATCH(SUMPRODUCT((ListaAula[DIA]=HorárioDasAulas[[#Headers],[QUINTA-FEIRA]])*(ROUNDDOWN($B26,10)&gt;=ROUNDDOWN(ListaAula[HORA DE INÍCIO],10))*($B26&lt;=ListaAula[HORA DE TÉRMINO]),ListaAula[EXCLUSIVO]),ListaAula[EXCLUSIVO],0),2),0)</f>
        <v>0</v>
      </c>
      <c r="H26" s="6">
        <f>IFERROR(INDEX(ListaAula[],MATCH(SUMPRODUCT((ListaAula[DIA]=HorárioDasAulas[[#Headers],[SEXTA-FEIRA]])*(ROUNDDOWN($B26,10)&gt;=ROUNDDOWN(ListaAula[HORA DE INÍCIO],10))*($B26&lt;=ListaAula[HORA DE TÉRMINO]),ListaAula[EXCLUSIVO]),ListaAula[EXCLUSIVO],0),2),0)</f>
        <v>0</v>
      </c>
      <c r="I26" s="6">
        <f>IFERROR(INDEX(ListaAula[],MATCH(SUMPRODUCT((ListaAula[DIA]=HorárioDasAulas[[#Headers],[SÁBADO]])*(ROUNDDOWN($B26,10)&gt;=ROUNDDOWN(ListaAula[HORA DE INÍCIO],10))*($B26&lt;=ListaAula[HORA DE TÉRMINO]),ListaAula[EXCLUSIVO]),ListaAula[EXCLUSIVO],0),2),0)</f>
        <v>0</v>
      </c>
    </row>
    <row r="27" spans="1:9" ht="30" customHeight="1" x14ac:dyDescent="0.2">
      <c r="B27" s="4">
        <f t="shared" si="0"/>
        <v>0.57291666666666663</v>
      </c>
      <c r="C27" s="6">
        <f>IFERROR(INDEX(ListaAula[],MATCH(SUMPRODUCT((ListaAula[DIA]=HorárioDasAulas[[#Headers],[DOMINGO]])*(ROUNDDOWN($B27,10)&gt;=ROUNDDOWN(ListaAula[HORA DE INÍCIO],10))*($B27&lt;=ListaAula[HORA DE TÉRMINO]),ListaAula[EXCLUSIVO]),ListaAula[EXCLUSIVO],0),2),0)</f>
        <v>0</v>
      </c>
      <c r="D27" s="6" t="str">
        <f>IFERROR(INDEX(ListaAula[],MATCH(SUMPRODUCT((ListaAula[DIA]=HorárioDasAulas[[#Headers],[SEGUNDA-FEIRA]])*(ROUNDDOWN($B27,10)&gt;=ROUNDDOWN(ListaAula[HORA DE INÍCIO],10))*($B27&lt;=ListaAula[HORA DE TÉRMINO]),ListaAula[EXCLUSIVO]),ListaAula[EXCLUSIVO],0),2),0)</f>
        <v>WR-121</v>
      </c>
      <c r="E27" s="6">
        <f>IFERROR(INDEX(ListaAula[],MATCH(SUMPRODUCT((ListaAula[DIA]=HorárioDasAulas[[#Headers],[TERÇA-FEIRA]])*(ROUNDDOWN($B27,10)&gt;=ROUNDDOWN(ListaAula[HORA DE INÍCIO],10))*($B27&lt;=ListaAula[HORA DE TÉRMINO]),ListaAula[EXCLUSIVO]),ListaAula[EXCLUSIVO],0),2),0)</f>
        <v>0</v>
      </c>
      <c r="F27" s="6" t="str">
        <f>IFERROR(INDEX(ListaAula[],MATCH(SUMPRODUCT((ListaAula[DIA]=HorárioDasAulas[[#Headers],[QUARTA-FEIRA]])*(ROUNDDOWN($B27,10)&gt;=ROUNDDOWN(ListaAula[HORA DE INÍCIO],10))*($B27&lt;=ListaAula[HORA DE TÉRMINO]),ListaAula[EXCLUSIVO]),ListaAula[EXCLUSIVO],0),2),0)</f>
        <v>WR-121</v>
      </c>
      <c r="G27" s="6">
        <f>IFERROR(INDEX(ListaAula[],MATCH(SUMPRODUCT((ListaAula[DIA]=HorárioDasAulas[[#Headers],[QUINTA-FEIRA]])*(ROUNDDOWN($B27,10)&gt;=ROUNDDOWN(ListaAula[HORA DE INÍCIO],10))*($B27&lt;=ListaAula[HORA DE TÉRMINO]),ListaAula[EXCLUSIVO]),ListaAula[EXCLUSIVO],0),2),0)</f>
        <v>0</v>
      </c>
      <c r="H27" s="6">
        <f>IFERROR(INDEX(ListaAula[],MATCH(SUMPRODUCT((ListaAula[DIA]=HorárioDasAulas[[#Headers],[SEXTA-FEIRA]])*(ROUNDDOWN($B27,10)&gt;=ROUNDDOWN(ListaAula[HORA DE INÍCIO],10))*($B27&lt;=ListaAula[HORA DE TÉRMINO]),ListaAula[EXCLUSIVO]),ListaAula[EXCLUSIVO],0),2),0)</f>
        <v>0</v>
      </c>
      <c r="I27" s="6">
        <f>IFERROR(INDEX(ListaAula[],MATCH(SUMPRODUCT((ListaAula[DIA]=HorárioDasAulas[[#Headers],[SÁBADO]])*(ROUNDDOWN($B27,10)&gt;=ROUNDDOWN(ListaAula[HORA DE INÍCIO],10))*($B27&lt;=ListaAula[HORA DE TÉRMINO]),ListaAula[EXCLUSIVO]),ListaAula[EXCLUSIVO],0),2),0)</f>
        <v>0</v>
      </c>
    </row>
    <row r="28" spans="1:9" ht="30" customHeight="1" x14ac:dyDescent="0.2">
      <c r="B28" s="4">
        <f t="shared" si="0"/>
        <v>0.58333333333333326</v>
      </c>
      <c r="C28" s="6">
        <f>IFERROR(INDEX(ListaAula[],MATCH(SUMPRODUCT((ListaAula[DIA]=HorárioDasAulas[[#Headers],[DOMINGO]])*(ROUNDDOWN($B28,10)&gt;=ROUNDDOWN(ListaAula[HORA DE INÍCIO],10))*($B28&lt;=ListaAula[HORA DE TÉRMINO]),ListaAula[EXCLUSIVO]),ListaAula[EXCLUSIVO],0),2),0)</f>
        <v>0</v>
      </c>
      <c r="D28" s="6" t="str">
        <f>IFERROR(INDEX(ListaAula[],MATCH(SUMPRODUCT((ListaAula[DIA]=HorárioDasAulas[[#Headers],[SEGUNDA-FEIRA]])*(ROUNDDOWN($B28,10)&gt;=ROUNDDOWN(ListaAula[HORA DE INÍCIO],10))*($B28&lt;=ListaAula[HORA DE TÉRMINO]),ListaAula[EXCLUSIVO]),ListaAula[EXCLUSIVO],0),2),0)</f>
        <v>WR-121</v>
      </c>
      <c r="E28" s="6">
        <f>IFERROR(INDEX(ListaAula[],MATCH(SUMPRODUCT((ListaAula[DIA]=HorárioDasAulas[[#Headers],[TERÇA-FEIRA]])*(ROUNDDOWN($B28,10)&gt;=ROUNDDOWN(ListaAula[HORA DE INÍCIO],10))*($B28&lt;=ListaAula[HORA DE TÉRMINO]),ListaAula[EXCLUSIVO]),ListaAula[EXCLUSIVO],0),2),0)</f>
        <v>0</v>
      </c>
      <c r="F28" s="6" t="str">
        <f>IFERROR(INDEX(ListaAula[],MATCH(SUMPRODUCT((ListaAula[DIA]=HorárioDasAulas[[#Headers],[QUARTA-FEIRA]])*(ROUNDDOWN($B28,10)&gt;=ROUNDDOWN(ListaAula[HORA DE INÍCIO],10))*($B28&lt;=ListaAula[HORA DE TÉRMINO]),ListaAula[EXCLUSIVO]),ListaAula[EXCLUSIVO],0),2),0)</f>
        <v>WR-121</v>
      </c>
      <c r="G28" s="6">
        <f>IFERROR(INDEX(ListaAula[],MATCH(SUMPRODUCT((ListaAula[DIA]=HorárioDasAulas[[#Headers],[QUINTA-FEIRA]])*(ROUNDDOWN($B28,10)&gt;=ROUNDDOWN(ListaAula[HORA DE INÍCIO],10))*($B28&lt;=ListaAula[HORA DE TÉRMINO]),ListaAula[EXCLUSIVO]),ListaAula[EXCLUSIVO],0),2),0)</f>
        <v>0</v>
      </c>
      <c r="H28" s="6">
        <f>IFERROR(INDEX(ListaAula[],MATCH(SUMPRODUCT((ListaAula[DIA]=HorárioDasAulas[[#Headers],[SEXTA-FEIRA]])*(ROUNDDOWN($B28,10)&gt;=ROUNDDOWN(ListaAula[HORA DE INÍCIO],10))*($B28&lt;=ListaAula[HORA DE TÉRMINO]),ListaAula[EXCLUSIVO]),ListaAula[EXCLUSIVO],0),2),0)</f>
        <v>0</v>
      </c>
      <c r="I28" s="6">
        <f>IFERROR(INDEX(ListaAula[],MATCH(SUMPRODUCT((ListaAula[DIA]=HorárioDasAulas[[#Headers],[SÁBADO]])*(ROUNDDOWN($B28,10)&gt;=ROUNDDOWN(ListaAula[HORA DE INÍCIO],10))*($B28&lt;=ListaAula[HORA DE TÉRMINO]),ListaAula[EXCLUSIVO]),ListaAula[EXCLUSIVO],0),2),0)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IFERROR(INDEX(ListaAula[],MATCH(SUMPRODUCT((ListaAula[DIA]=HorárioDasAulas[[#Headers],[DOMINGO]])*(ROUNDDOWN($B29,10)&gt;=ROUNDDOWN(ListaAula[HORA DE INÍCIO],10))*($B29&lt;=ListaAula[HORA DE TÉRMINO]),ListaAula[EXCLUSIVO]),ListaAula[EXCLUSIVO],0),2),0)</f>
        <v>0</v>
      </c>
      <c r="D29" s="6">
        <f>IFERROR(INDEX(ListaAula[],MATCH(SUMPRODUCT((ListaAula[DIA]=HorárioDasAulas[[#Headers],[SEGUNDA-FEIRA]])*(ROUNDDOWN($B29,10)&gt;=ROUNDDOWN(ListaAula[HORA DE INÍCIO],10))*($B29&lt;=ListaAula[HORA DE TÉRMINO]),ListaAula[EXCLUSIVO]),ListaAula[EXCLUSIVO],0),2),0)</f>
        <v>0</v>
      </c>
      <c r="E29" s="6">
        <f>IFERROR(INDEX(ListaAula[],MATCH(SUMPRODUCT((ListaAula[DIA]=HorárioDasAulas[[#Headers],[TERÇA-FEIRA]])*(ROUNDDOWN($B29,10)&gt;=ROUNDDOWN(ListaAula[HORA DE INÍCIO],10))*($B29&lt;=ListaAula[HORA DE TÉRMINO]),ListaAula[EXCLUSIVO]),ListaAula[EXCLUSIVO],0),2),0)</f>
        <v>0</v>
      </c>
      <c r="F29" s="6">
        <f>IFERROR(INDEX(ListaAula[],MATCH(SUMPRODUCT((ListaAula[DIA]=HorárioDasAulas[[#Headers],[QUARTA-FEIRA]])*(ROUNDDOWN($B29,10)&gt;=ROUNDDOWN(ListaAula[HORA DE INÍCIO],10))*($B29&lt;=ListaAula[HORA DE TÉRMINO]),ListaAula[EXCLUSIVO]),ListaAula[EXCLUSIVO],0),2),0)</f>
        <v>0</v>
      </c>
      <c r="G29" s="6">
        <f>IFERROR(INDEX(ListaAula[],MATCH(SUMPRODUCT((ListaAula[DIA]=HorárioDasAulas[[#Headers],[QUINTA-FEIRA]])*(ROUNDDOWN($B29,10)&gt;=ROUNDDOWN(ListaAula[HORA DE INÍCIO],10))*($B29&lt;=ListaAula[HORA DE TÉRMINO]),ListaAula[EXCLUSIVO]),ListaAula[EXCLUSIVO],0),2),0)</f>
        <v>0</v>
      </c>
      <c r="H29" s="6">
        <f>IFERROR(INDEX(ListaAula[],MATCH(SUMPRODUCT((ListaAula[DIA]=HorárioDasAulas[[#Headers],[SEXTA-FEIRA]])*(ROUNDDOWN($B29,10)&gt;=ROUNDDOWN(ListaAula[HORA DE INÍCIO],10))*($B29&lt;=ListaAula[HORA DE TÉRMINO]),ListaAula[EXCLUSIVO]),ListaAula[EXCLUSIVO],0),2),0)</f>
        <v>0</v>
      </c>
      <c r="I29" s="6">
        <f>IFERROR(INDEX(ListaAula[],MATCH(SUMPRODUCT((ListaAula[DIA]=HorárioDasAulas[[#Headers],[SÁBADO]])*(ROUNDDOWN($B29,10)&gt;=ROUNDDOWN(ListaAula[HORA DE INÍCIO],10))*($B29&lt;=ListaAula[HORA DE TÉRMINO]),ListaAula[EXCLUSIVO]),ListaAula[EXCLUSIVO],0),2),0)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IFERROR(INDEX(ListaAula[],MATCH(SUMPRODUCT((ListaAula[DIA]=HorárioDasAulas[[#Headers],[DOMINGO]])*(ROUNDDOWN($B30,10)&gt;=ROUNDDOWN(ListaAula[HORA DE INÍCIO],10))*($B30&lt;=ListaAula[HORA DE TÉRMINO]),ListaAula[EXCLUSIVO]),ListaAula[EXCLUSIVO],0),2),0)</f>
        <v>0</v>
      </c>
      <c r="D30" s="6">
        <f>IFERROR(INDEX(ListaAula[],MATCH(SUMPRODUCT((ListaAula[DIA]=HorárioDasAulas[[#Headers],[SEGUNDA-FEIRA]])*(ROUNDDOWN($B30,10)&gt;=ROUNDDOWN(ListaAula[HORA DE INÍCIO],10))*($B30&lt;=ListaAula[HORA DE TÉRMINO]),ListaAula[EXCLUSIVO]),ListaAula[EXCLUSIVO],0),2),0)</f>
        <v>0</v>
      </c>
      <c r="E30" s="6">
        <f>IFERROR(INDEX(ListaAula[],MATCH(SUMPRODUCT((ListaAula[DIA]=HorárioDasAulas[[#Headers],[TERÇA-FEIRA]])*(ROUNDDOWN($B30,10)&gt;=ROUNDDOWN(ListaAula[HORA DE INÍCIO],10))*($B30&lt;=ListaAula[HORA DE TÉRMINO]),ListaAula[EXCLUSIVO]),ListaAula[EXCLUSIVO],0),2),0)</f>
        <v>0</v>
      </c>
      <c r="F30" s="6">
        <f>IFERROR(INDEX(ListaAula[],MATCH(SUMPRODUCT((ListaAula[DIA]=HorárioDasAulas[[#Headers],[QUARTA-FEIRA]])*(ROUNDDOWN($B30,10)&gt;=ROUNDDOWN(ListaAula[HORA DE INÍCIO],10))*($B30&lt;=ListaAula[HORA DE TÉRMINO]),ListaAula[EXCLUSIVO]),ListaAula[EXCLUSIVO],0),2),0)</f>
        <v>0</v>
      </c>
      <c r="G30" s="6">
        <f>IFERROR(INDEX(ListaAula[],MATCH(SUMPRODUCT((ListaAula[DIA]=HorárioDasAulas[[#Headers],[QUINTA-FEIRA]])*(ROUNDDOWN($B30,10)&gt;=ROUNDDOWN(ListaAula[HORA DE INÍCIO],10))*($B30&lt;=ListaAula[HORA DE TÉRMINO]),ListaAula[EXCLUSIVO]),ListaAula[EXCLUSIVO],0),2),0)</f>
        <v>0</v>
      </c>
      <c r="H30" s="6">
        <f>IFERROR(INDEX(ListaAula[],MATCH(SUMPRODUCT((ListaAula[DIA]=HorárioDasAulas[[#Headers],[SEXTA-FEIRA]])*(ROUNDDOWN($B30,10)&gt;=ROUNDDOWN(ListaAula[HORA DE INÍCIO],10))*($B30&lt;=ListaAula[HORA DE TÉRMINO]),ListaAula[EXCLUSIVO]),ListaAula[EXCLUSIVO],0),2),0)</f>
        <v>0</v>
      </c>
      <c r="I30" s="6">
        <f>IFERROR(INDEX(ListaAula[],MATCH(SUMPRODUCT((ListaAula[DIA]=HorárioDasAulas[[#Headers],[SÁBADO]])*(ROUNDDOWN($B30,10)&gt;=ROUNDDOWN(ListaAula[HORA DE INÍCIO],10))*($B30&lt;=ListaAula[HORA DE TÉRMINO]),ListaAula[EXCLUSIVO]),ListaAula[EXCLUSIVO],0),2),0)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IFERROR(INDEX(ListaAula[],MATCH(SUMPRODUCT((ListaAula[DIA]=HorárioDasAulas[[#Headers],[DOMINGO]])*(ROUNDDOWN($B31,10)&gt;=ROUNDDOWN(ListaAula[HORA DE INÍCIO],10))*($B31&lt;=ListaAula[HORA DE TÉRMINO]),ListaAula[EXCLUSIVO]),ListaAula[EXCLUSIVO],0),2),0)</f>
        <v>0</v>
      </c>
      <c r="D31" s="6">
        <f>IFERROR(INDEX(ListaAula[],MATCH(SUMPRODUCT((ListaAula[DIA]=HorárioDasAulas[[#Headers],[SEGUNDA-FEIRA]])*(ROUNDDOWN($B31,10)&gt;=ROUNDDOWN(ListaAula[HORA DE INÍCIO],10))*($B31&lt;=ListaAula[HORA DE TÉRMINO]),ListaAula[EXCLUSIVO]),ListaAula[EXCLUSIVO],0),2),0)</f>
        <v>0</v>
      </c>
      <c r="E31" s="6">
        <f>IFERROR(INDEX(ListaAula[],MATCH(SUMPRODUCT((ListaAula[DIA]=HorárioDasAulas[[#Headers],[TERÇA-FEIRA]])*(ROUNDDOWN($B31,10)&gt;=ROUNDDOWN(ListaAula[HORA DE INÍCIO],10))*($B31&lt;=ListaAula[HORA DE TÉRMINO]),ListaAula[EXCLUSIVO]),ListaAula[EXCLUSIVO],0),2),0)</f>
        <v>0</v>
      </c>
      <c r="F31" s="6">
        <f>IFERROR(INDEX(ListaAula[],MATCH(SUMPRODUCT((ListaAula[DIA]=HorárioDasAulas[[#Headers],[QUARTA-FEIRA]])*(ROUNDDOWN($B31,10)&gt;=ROUNDDOWN(ListaAula[HORA DE INÍCIO],10))*($B31&lt;=ListaAula[HORA DE TÉRMINO]),ListaAula[EXCLUSIVO]),ListaAula[EXCLUSIVO],0),2),0)</f>
        <v>0</v>
      </c>
      <c r="G31" s="6">
        <f>IFERROR(INDEX(ListaAula[],MATCH(SUMPRODUCT((ListaAula[DIA]=HorárioDasAulas[[#Headers],[QUINTA-FEIRA]])*(ROUNDDOWN($B31,10)&gt;=ROUNDDOWN(ListaAula[HORA DE INÍCIO],10))*($B31&lt;=ListaAula[HORA DE TÉRMINO]),ListaAula[EXCLUSIVO]),ListaAula[EXCLUSIVO],0),2),0)</f>
        <v>0</v>
      </c>
      <c r="H31" s="6">
        <f>IFERROR(INDEX(ListaAula[],MATCH(SUMPRODUCT((ListaAula[DIA]=HorárioDasAulas[[#Headers],[SEXTA-FEIRA]])*(ROUNDDOWN($B31,10)&gt;=ROUNDDOWN(ListaAula[HORA DE INÍCIO],10))*($B31&lt;=ListaAula[HORA DE TÉRMINO]),ListaAula[EXCLUSIVO]),ListaAula[EXCLUSIVO],0),2),0)</f>
        <v>0</v>
      </c>
      <c r="I31" s="6">
        <f>IFERROR(INDEX(ListaAula[],MATCH(SUMPRODUCT((ListaAula[DIA]=HorárioDasAulas[[#Headers],[SÁBADO]])*(ROUNDDOWN($B31,10)&gt;=ROUNDDOWN(ListaAula[HORA DE INÍCIO],10))*($B31&lt;=ListaAula[HORA DE TÉRMINO]),ListaAula[EXCLUSIVO]),ListaAula[EXCLUSIVO],0),2),0)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IFERROR(INDEX(ListaAula[],MATCH(SUMPRODUCT((ListaAula[DIA]=HorárioDasAulas[[#Headers],[DOMINGO]])*(ROUNDDOWN($B32,10)&gt;=ROUNDDOWN(ListaAula[HORA DE INÍCIO],10))*($B32&lt;=ListaAula[HORA DE TÉRMINO]),ListaAula[EXCLUSIVO]),ListaAula[EXCLUSIVO],0),2),0)</f>
        <v>0</v>
      </c>
      <c r="D32" s="6">
        <f>IFERROR(INDEX(ListaAula[],MATCH(SUMPRODUCT((ListaAula[DIA]=HorárioDasAulas[[#Headers],[SEGUNDA-FEIRA]])*(ROUNDDOWN($B32,10)&gt;=ROUNDDOWN(ListaAula[HORA DE INÍCIO],10))*($B32&lt;=ListaAula[HORA DE TÉRMINO]),ListaAula[EXCLUSIVO]),ListaAula[EXCLUSIVO],0),2),0)</f>
        <v>0</v>
      </c>
      <c r="E32" s="6">
        <f>IFERROR(INDEX(ListaAula[],MATCH(SUMPRODUCT((ListaAula[DIA]=HorárioDasAulas[[#Headers],[TERÇA-FEIRA]])*(ROUNDDOWN($B32,10)&gt;=ROUNDDOWN(ListaAula[HORA DE INÍCIO],10))*($B32&lt;=ListaAula[HORA DE TÉRMINO]),ListaAula[EXCLUSIVO]),ListaAula[EXCLUSIVO],0),2),0)</f>
        <v>0</v>
      </c>
      <c r="F32" s="6">
        <f>IFERROR(INDEX(ListaAula[],MATCH(SUMPRODUCT((ListaAula[DIA]=HorárioDasAulas[[#Headers],[QUARTA-FEIRA]])*(ROUNDDOWN($B32,10)&gt;=ROUNDDOWN(ListaAula[HORA DE INÍCIO],10))*($B32&lt;=ListaAula[HORA DE TÉRMINO]),ListaAula[EXCLUSIVO]),ListaAula[EXCLUSIVO],0),2),0)</f>
        <v>0</v>
      </c>
      <c r="G32" s="6">
        <f>IFERROR(INDEX(ListaAula[],MATCH(SUMPRODUCT((ListaAula[DIA]=HorárioDasAulas[[#Headers],[QUINTA-FEIRA]])*(ROUNDDOWN($B32,10)&gt;=ROUNDDOWN(ListaAula[HORA DE INÍCIO],10))*($B32&lt;=ListaAula[HORA DE TÉRMINO]),ListaAula[EXCLUSIVO]),ListaAula[EXCLUSIVO],0),2),0)</f>
        <v>0</v>
      </c>
      <c r="H32" s="6">
        <f>IFERROR(INDEX(ListaAula[],MATCH(SUMPRODUCT((ListaAula[DIA]=HorárioDasAulas[[#Headers],[SEXTA-FEIRA]])*(ROUNDDOWN($B32,10)&gt;=ROUNDDOWN(ListaAula[HORA DE INÍCIO],10))*($B32&lt;=ListaAula[HORA DE TÉRMINO]),ListaAula[EXCLUSIVO]),ListaAula[EXCLUSIVO],0),2),0)</f>
        <v>0</v>
      </c>
      <c r="I32" s="6">
        <f>IFERROR(INDEX(ListaAula[],MATCH(SUMPRODUCT((ListaAula[DIA]=HorárioDasAulas[[#Headers],[SÁBADO]])*(ROUNDDOWN($B32,10)&gt;=ROUNDDOWN(ListaAula[HORA DE INÍCIO],10))*($B32&lt;=ListaAula[HORA DE TÉRMINO]),ListaAula[EXCLUSIVO]),ListaAula[EXCLUSIVO],0),2),0)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IFERROR(INDEX(ListaAula[],MATCH(SUMPRODUCT((ListaAula[DIA]=HorárioDasAulas[[#Headers],[DOMINGO]])*(ROUNDDOWN($B33,10)&gt;=ROUNDDOWN(ListaAula[HORA DE INÍCIO],10))*($B33&lt;=ListaAula[HORA DE TÉRMINO]),ListaAula[EXCLUSIVO]),ListaAula[EXCLUSIVO],0),2),0)</f>
        <v>0</v>
      </c>
      <c r="D33" s="6">
        <f>IFERROR(INDEX(ListaAula[],MATCH(SUMPRODUCT((ListaAula[DIA]=HorárioDasAulas[[#Headers],[SEGUNDA-FEIRA]])*(ROUNDDOWN($B33,10)&gt;=ROUNDDOWN(ListaAula[HORA DE INÍCIO],10))*($B33&lt;=ListaAula[HORA DE TÉRMINO]),ListaAula[EXCLUSIVO]),ListaAula[EXCLUSIVO],0),2),0)</f>
        <v>0</v>
      </c>
      <c r="E33" s="6">
        <f>IFERROR(INDEX(ListaAula[],MATCH(SUMPRODUCT((ListaAula[DIA]=HorárioDasAulas[[#Headers],[TERÇA-FEIRA]])*(ROUNDDOWN($B33,10)&gt;=ROUNDDOWN(ListaAula[HORA DE INÍCIO],10))*($B33&lt;=ListaAula[HORA DE TÉRMINO]),ListaAula[EXCLUSIVO]),ListaAula[EXCLUSIVO],0),2),0)</f>
        <v>0</v>
      </c>
      <c r="F33" s="6">
        <f>IFERROR(INDEX(ListaAula[],MATCH(SUMPRODUCT((ListaAula[DIA]=HorárioDasAulas[[#Headers],[QUARTA-FEIRA]])*(ROUNDDOWN($B33,10)&gt;=ROUNDDOWN(ListaAula[HORA DE INÍCIO],10))*($B33&lt;=ListaAula[HORA DE TÉRMINO]),ListaAula[EXCLUSIVO]),ListaAula[EXCLUSIVO],0),2),0)</f>
        <v>0</v>
      </c>
      <c r="G33" s="6">
        <f>IFERROR(INDEX(ListaAula[],MATCH(SUMPRODUCT((ListaAula[DIA]=HorárioDasAulas[[#Headers],[QUINTA-FEIRA]])*(ROUNDDOWN($B33,10)&gt;=ROUNDDOWN(ListaAula[HORA DE INÍCIO],10))*($B33&lt;=ListaAula[HORA DE TÉRMINO]),ListaAula[EXCLUSIVO]),ListaAula[EXCLUSIVO],0),2),0)</f>
        <v>0</v>
      </c>
      <c r="H33" s="6">
        <f>IFERROR(INDEX(ListaAula[],MATCH(SUMPRODUCT((ListaAula[DIA]=HorárioDasAulas[[#Headers],[SEXTA-FEIRA]])*(ROUNDDOWN($B33,10)&gt;=ROUNDDOWN(ListaAula[HORA DE INÍCIO],10))*($B33&lt;=ListaAula[HORA DE TÉRMINO]),ListaAula[EXCLUSIVO]),ListaAula[EXCLUSIVO],0),2),0)</f>
        <v>0</v>
      </c>
      <c r="I33" s="6">
        <f>IFERROR(INDEX(ListaAula[],MATCH(SUMPRODUCT((ListaAula[DIA]=HorárioDasAulas[[#Headers],[SÁBADO]])*(ROUNDDOWN($B33,10)&gt;=ROUNDDOWN(ListaAula[HORA DE INÍCIO],10))*($B33&lt;=ListaAula[HORA DE TÉRMINO]),ListaAula[EXCLUSIVO]),ListaAula[EXCLUSIVO],0),2),0)</f>
        <v>0</v>
      </c>
    </row>
    <row r="34" spans="2:9" ht="30" customHeight="1" x14ac:dyDescent="0.2">
      <c r="B34" s="4">
        <f t="shared" si="0"/>
        <v>0.64583333333333304</v>
      </c>
      <c r="C34" s="6">
        <f>IFERROR(INDEX(ListaAula[],MATCH(SUMPRODUCT((ListaAula[DIA]=HorárioDasAulas[[#Headers],[DOMINGO]])*(ROUNDDOWN($B34,10)&gt;=ROUNDDOWN(ListaAula[HORA DE INÍCIO],10))*($B34&lt;=ListaAula[HORA DE TÉRMINO]),ListaAula[EXCLUSIVO]),ListaAula[EXCLUSIVO],0),2),0)</f>
        <v>0</v>
      </c>
      <c r="D34" s="6">
        <f>IFERROR(INDEX(ListaAula[],MATCH(SUMPRODUCT((ListaAula[DIA]=HorárioDasAulas[[#Headers],[SEGUNDA-FEIRA]])*(ROUNDDOWN($B34,10)&gt;=ROUNDDOWN(ListaAula[HORA DE INÍCIO],10))*($B34&lt;=ListaAula[HORA DE TÉRMINO]),ListaAula[EXCLUSIVO]),ListaAula[EXCLUSIVO],0),2),0)</f>
        <v>0</v>
      </c>
      <c r="E34" s="6">
        <f>IFERROR(INDEX(ListaAula[],MATCH(SUMPRODUCT((ListaAula[DIA]=HorárioDasAulas[[#Headers],[TERÇA-FEIRA]])*(ROUNDDOWN($B34,10)&gt;=ROUNDDOWN(ListaAula[HORA DE INÍCIO],10))*($B34&lt;=ListaAula[HORA DE TÉRMINO]),ListaAula[EXCLUSIVO]),ListaAula[EXCLUSIVO],0),2),0)</f>
        <v>0</v>
      </c>
      <c r="F34" s="6">
        <f>IFERROR(INDEX(ListaAula[],MATCH(SUMPRODUCT((ListaAula[DIA]=HorárioDasAulas[[#Headers],[QUARTA-FEIRA]])*(ROUNDDOWN($B34,10)&gt;=ROUNDDOWN(ListaAula[HORA DE INÍCIO],10))*($B34&lt;=ListaAula[HORA DE TÉRMINO]),ListaAula[EXCLUSIVO]),ListaAula[EXCLUSIVO],0),2),0)</f>
        <v>0</v>
      </c>
      <c r="G34" s="6">
        <f>IFERROR(INDEX(ListaAula[],MATCH(SUMPRODUCT((ListaAula[DIA]=HorárioDasAulas[[#Headers],[QUINTA-FEIRA]])*(ROUNDDOWN($B34,10)&gt;=ROUNDDOWN(ListaAula[HORA DE INÍCIO],10))*($B34&lt;=ListaAula[HORA DE TÉRMINO]),ListaAula[EXCLUSIVO]),ListaAula[EXCLUSIVO],0),2),0)</f>
        <v>0</v>
      </c>
      <c r="H34" s="6">
        <f>IFERROR(INDEX(ListaAula[],MATCH(SUMPRODUCT((ListaAula[DIA]=HorárioDasAulas[[#Headers],[SEXTA-FEIRA]])*(ROUNDDOWN($B34,10)&gt;=ROUNDDOWN(ListaAula[HORA DE INÍCIO],10))*($B34&lt;=ListaAula[HORA DE TÉRMINO]),ListaAula[EXCLUSIVO]),ListaAula[EXCLUSIVO],0),2),0)</f>
        <v>0</v>
      </c>
      <c r="I34" s="6">
        <f>IFERROR(INDEX(ListaAula[],MATCH(SUMPRODUCT((ListaAula[DIA]=HorárioDasAulas[[#Headers],[SÁBADO]])*(ROUNDDOWN($B34,10)&gt;=ROUNDDOWN(ListaAula[HORA DE INÍCIO],10))*($B34&lt;=ListaAula[HORA DE TÉRMINO]),ListaAula[EXCLUSIVO]),ListaAula[EXCLUSIVO],0),2),0)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IFERROR(INDEX(ListaAula[],MATCH(SUMPRODUCT((ListaAula[DIA]=HorárioDasAulas[[#Headers],[DOMINGO]])*(ROUNDDOWN($B35,10)&gt;=ROUNDDOWN(ListaAula[HORA DE INÍCIO],10))*($B35&lt;=ListaAula[HORA DE TÉRMINO]),ListaAula[EXCLUSIVO]),ListaAula[EXCLUSIVO],0),2),0)</f>
        <v>0</v>
      </c>
      <c r="D35" s="6">
        <f>IFERROR(INDEX(ListaAula[],MATCH(SUMPRODUCT((ListaAula[DIA]=HorárioDasAulas[[#Headers],[SEGUNDA-FEIRA]])*(ROUNDDOWN($B35,10)&gt;=ROUNDDOWN(ListaAula[HORA DE INÍCIO],10))*($B35&lt;=ListaAula[HORA DE TÉRMINO]),ListaAula[EXCLUSIVO]),ListaAula[EXCLUSIVO],0),2),0)</f>
        <v>0</v>
      </c>
      <c r="E35" s="6">
        <f>IFERROR(INDEX(ListaAula[],MATCH(SUMPRODUCT((ListaAula[DIA]=HorárioDasAulas[[#Headers],[TERÇA-FEIRA]])*(ROUNDDOWN($B35,10)&gt;=ROUNDDOWN(ListaAula[HORA DE INÍCIO],10))*($B35&lt;=ListaAula[HORA DE TÉRMINO]),ListaAula[EXCLUSIVO]),ListaAula[EXCLUSIVO],0),2),0)</f>
        <v>0</v>
      </c>
      <c r="F35" s="6">
        <f>IFERROR(INDEX(ListaAula[],MATCH(SUMPRODUCT((ListaAula[DIA]=HorárioDasAulas[[#Headers],[QUARTA-FEIRA]])*(ROUNDDOWN($B35,10)&gt;=ROUNDDOWN(ListaAula[HORA DE INÍCIO],10))*($B35&lt;=ListaAula[HORA DE TÉRMINO]),ListaAula[EXCLUSIVO]),ListaAula[EXCLUSIVO],0),2),0)</f>
        <v>0</v>
      </c>
      <c r="G35" s="6">
        <f>IFERROR(INDEX(ListaAula[],MATCH(SUMPRODUCT((ListaAula[DIA]=HorárioDasAulas[[#Headers],[QUINTA-FEIRA]])*(ROUNDDOWN($B35,10)&gt;=ROUNDDOWN(ListaAula[HORA DE INÍCIO],10))*($B35&lt;=ListaAula[HORA DE TÉRMINO]),ListaAula[EXCLUSIVO]),ListaAula[EXCLUSIVO],0),2),0)</f>
        <v>0</v>
      </c>
      <c r="H35" s="6">
        <f>IFERROR(INDEX(ListaAula[],MATCH(SUMPRODUCT((ListaAula[DIA]=HorárioDasAulas[[#Headers],[SEXTA-FEIRA]])*(ROUNDDOWN($B35,10)&gt;=ROUNDDOWN(ListaAula[HORA DE INÍCIO],10))*($B35&lt;=ListaAula[HORA DE TÉRMINO]),ListaAula[EXCLUSIVO]),ListaAula[EXCLUSIVO],0),2),0)</f>
        <v>0</v>
      </c>
      <c r="I35" s="6">
        <f>IFERROR(INDEX(ListaAula[],MATCH(SUMPRODUCT((ListaAula[DIA]=HorárioDasAulas[[#Headers],[SÁBADO]])*(ROUNDDOWN($B35,10)&gt;=ROUNDDOWN(ListaAula[HORA DE INÍCIO],10))*($B35&lt;=ListaAula[HORA DE TÉRMINO]),ListaAula[EXCLUSIVO]),ListaAula[EXCLUSIVO],0),2),0)</f>
        <v>0</v>
      </c>
    </row>
    <row r="36" spans="2:9" ht="30" customHeight="1" x14ac:dyDescent="0.2">
      <c r="B36" s="4">
        <f t="shared" si="0"/>
        <v>0.6666666666666663</v>
      </c>
      <c r="C36" s="6">
        <f>IFERROR(INDEX(ListaAula[],MATCH(SUMPRODUCT((ListaAula[DIA]=HorárioDasAulas[[#Headers],[DOMINGO]])*(ROUNDDOWN($B36,10)&gt;=ROUNDDOWN(ListaAula[HORA DE INÍCIO],10))*($B36&lt;=ListaAula[HORA DE TÉRMINO]),ListaAula[EXCLUSIVO]),ListaAula[EXCLUSIVO],0),2),0)</f>
        <v>0</v>
      </c>
      <c r="D36" s="6" t="str">
        <f>IFERROR(INDEX(ListaAula[],MATCH(SUMPRODUCT((ListaAula[DIA]=HorárioDasAulas[[#Headers],[SEGUNDA-FEIRA]])*(ROUNDDOWN($B36,10)&gt;=ROUNDDOWN(ListaAula[HORA DE INÍCIO],10))*($B36&lt;=ListaAula[HORA DE TÉRMINO]),ListaAula[EXCLUSIVO]),ListaAula[EXCLUSIVO],0),2),0)</f>
        <v>SP-111</v>
      </c>
      <c r="E36" s="6">
        <f>IFERROR(INDEX(ListaAula[],MATCH(SUMPRODUCT((ListaAula[DIA]=HorárioDasAulas[[#Headers],[TERÇA-FEIRA]])*(ROUNDDOWN($B36,10)&gt;=ROUNDDOWN(ListaAula[HORA DE INÍCIO],10))*($B36&lt;=ListaAula[HORA DE TÉRMINO]),ListaAula[EXCLUSIVO]),ListaAula[EXCLUSIVO],0),2),0)</f>
        <v>0</v>
      </c>
      <c r="F36" s="6">
        <f>IFERROR(INDEX(ListaAula[],MATCH(SUMPRODUCT((ListaAula[DIA]=HorárioDasAulas[[#Headers],[QUARTA-FEIRA]])*(ROUNDDOWN($B36,10)&gt;=ROUNDDOWN(ListaAula[HORA DE INÍCIO],10))*($B36&lt;=ListaAula[HORA DE TÉRMINO]),ListaAula[EXCLUSIVO]),ListaAula[EXCLUSIVO],0),2),0)</f>
        <v>0</v>
      </c>
      <c r="G36" s="6">
        <f>IFERROR(INDEX(ListaAula[],MATCH(SUMPRODUCT((ListaAula[DIA]=HorárioDasAulas[[#Headers],[QUINTA-FEIRA]])*(ROUNDDOWN($B36,10)&gt;=ROUNDDOWN(ListaAula[HORA DE INÍCIO],10))*($B36&lt;=ListaAula[HORA DE TÉRMINO]),ListaAula[EXCLUSIVO]),ListaAula[EXCLUSIVO],0),2),0)</f>
        <v>0</v>
      </c>
      <c r="H36" s="6">
        <f>IFERROR(INDEX(ListaAula[],MATCH(SUMPRODUCT((ListaAula[DIA]=HorárioDasAulas[[#Headers],[SEXTA-FEIRA]])*(ROUNDDOWN($B36,10)&gt;=ROUNDDOWN(ListaAula[HORA DE INÍCIO],10))*($B36&lt;=ListaAula[HORA DE TÉRMINO]),ListaAula[EXCLUSIVO]),ListaAula[EXCLUSIVO],0),2),0)</f>
        <v>0</v>
      </c>
      <c r="I36" s="6">
        <f>IFERROR(INDEX(ListaAula[],MATCH(SUMPRODUCT((ListaAula[DIA]=HorárioDasAulas[[#Headers],[SÁBADO]])*(ROUNDDOWN($B36,10)&gt;=ROUNDDOWN(ListaAula[HORA DE INÍCIO],10))*($B36&lt;=ListaAula[HORA DE TÉRMINO]),ListaAula[EXCLUSIVO]),ListaAula[EXCLUSIVO],0),2),0)</f>
        <v>0</v>
      </c>
    </row>
    <row r="37" spans="2:9" ht="30" customHeight="1" x14ac:dyDescent="0.2">
      <c r="B37" s="4">
        <f t="shared" ref="B37:B56" si="1">B36+Incremento</f>
        <v>0.67708333333333293</v>
      </c>
      <c r="C37" s="6">
        <f>IFERROR(INDEX(ListaAula[],MATCH(SUMPRODUCT((ListaAula[DIA]=HorárioDasAulas[[#Headers],[DOMINGO]])*(ROUNDDOWN($B37,10)&gt;=ROUNDDOWN(ListaAula[HORA DE INÍCIO],10))*($B37&lt;=ListaAula[HORA DE TÉRMINO]),ListaAula[EXCLUSIVO]),ListaAula[EXCLUSIVO],0),2),0)</f>
        <v>0</v>
      </c>
      <c r="D37" s="6" t="str">
        <f>IFERROR(INDEX(ListaAula[],MATCH(SUMPRODUCT((ListaAula[DIA]=HorárioDasAulas[[#Headers],[SEGUNDA-FEIRA]])*(ROUNDDOWN($B37,10)&gt;=ROUNDDOWN(ListaAula[HORA DE INÍCIO],10))*($B37&lt;=ListaAula[HORA DE TÉRMINO]),ListaAula[EXCLUSIVO]),ListaAula[EXCLUSIVO],0),2),0)</f>
        <v>SP-111</v>
      </c>
      <c r="E37" s="6">
        <f>IFERROR(INDEX(ListaAula[],MATCH(SUMPRODUCT((ListaAula[DIA]=HorárioDasAulas[[#Headers],[TERÇA-FEIRA]])*(ROUNDDOWN($B37,10)&gt;=ROUNDDOWN(ListaAula[HORA DE INÍCIO],10))*($B37&lt;=ListaAula[HORA DE TÉRMINO]),ListaAula[EXCLUSIVO]),ListaAula[EXCLUSIVO],0),2),0)</f>
        <v>0</v>
      </c>
      <c r="F37" s="6">
        <f>IFERROR(INDEX(ListaAula[],MATCH(SUMPRODUCT((ListaAula[DIA]=HorárioDasAulas[[#Headers],[QUARTA-FEIRA]])*(ROUNDDOWN($B37,10)&gt;=ROUNDDOWN(ListaAula[HORA DE INÍCIO],10))*($B37&lt;=ListaAula[HORA DE TÉRMINO]),ListaAula[EXCLUSIVO]),ListaAula[EXCLUSIVO],0),2),0)</f>
        <v>0</v>
      </c>
      <c r="G37" s="6">
        <f>IFERROR(INDEX(ListaAula[],MATCH(SUMPRODUCT((ListaAula[DIA]=HorárioDasAulas[[#Headers],[QUINTA-FEIRA]])*(ROUNDDOWN($B37,10)&gt;=ROUNDDOWN(ListaAula[HORA DE INÍCIO],10))*($B37&lt;=ListaAula[HORA DE TÉRMINO]),ListaAula[EXCLUSIVO]),ListaAula[EXCLUSIVO],0),2),0)</f>
        <v>0</v>
      </c>
      <c r="H37" s="6">
        <f>IFERROR(INDEX(ListaAula[],MATCH(SUMPRODUCT((ListaAula[DIA]=HorárioDasAulas[[#Headers],[SEXTA-FEIRA]])*(ROUNDDOWN($B37,10)&gt;=ROUNDDOWN(ListaAula[HORA DE INÍCIO],10))*($B37&lt;=ListaAula[HORA DE TÉRMINO]),ListaAula[EXCLUSIVO]),ListaAula[EXCLUSIVO],0),2),0)</f>
        <v>0</v>
      </c>
      <c r="I37" s="6">
        <f>IFERROR(INDEX(ListaAula[],MATCH(SUMPRODUCT((ListaAula[DIA]=HorárioDasAulas[[#Headers],[SÁBADO]])*(ROUNDDOWN($B37,10)&gt;=ROUNDDOWN(ListaAula[HORA DE INÍCIO],10))*($B37&lt;=ListaAula[HORA DE TÉRMINO]),ListaAula[EXCLUSIVO]),ListaAula[EXCLUSIVO],0),2),0)</f>
        <v>0</v>
      </c>
    </row>
    <row r="38" spans="2:9" ht="30" customHeight="1" x14ac:dyDescent="0.2">
      <c r="B38" s="4">
        <f t="shared" si="1"/>
        <v>0.68749999999999956</v>
      </c>
      <c r="C38" s="6">
        <f>IFERROR(INDEX(ListaAula[],MATCH(SUMPRODUCT((ListaAula[DIA]=HorárioDasAulas[[#Headers],[DOMINGO]])*(ROUNDDOWN($B38,10)&gt;=ROUNDDOWN(ListaAula[HORA DE INÍCIO],10))*($B38&lt;=ListaAula[HORA DE TÉRMINO]),ListaAula[EXCLUSIVO]),ListaAula[EXCLUSIVO],0),2),0)</f>
        <v>0</v>
      </c>
      <c r="D38" s="6" t="str">
        <f>IFERROR(INDEX(ListaAula[],MATCH(SUMPRODUCT((ListaAula[DIA]=HorárioDasAulas[[#Headers],[SEGUNDA-FEIRA]])*(ROUNDDOWN($B38,10)&gt;=ROUNDDOWN(ListaAula[HORA DE INÍCIO],10))*($B38&lt;=ListaAula[HORA DE TÉRMINO]),ListaAula[EXCLUSIVO]),ListaAula[EXCLUSIVO],0),2),0)</f>
        <v>SP-111</v>
      </c>
      <c r="E38" s="6">
        <f>IFERROR(INDEX(ListaAula[],MATCH(SUMPRODUCT((ListaAula[DIA]=HorárioDasAulas[[#Headers],[TERÇA-FEIRA]])*(ROUNDDOWN($B38,10)&gt;=ROUNDDOWN(ListaAula[HORA DE INÍCIO],10))*($B38&lt;=ListaAula[HORA DE TÉRMINO]),ListaAula[EXCLUSIVO]),ListaAula[EXCLUSIVO],0),2),0)</f>
        <v>0</v>
      </c>
      <c r="F38" s="6">
        <f>IFERROR(INDEX(ListaAula[],MATCH(SUMPRODUCT((ListaAula[DIA]=HorárioDasAulas[[#Headers],[QUARTA-FEIRA]])*(ROUNDDOWN($B38,10)&gt;=ROUNDDOWN(ListaAula[HORA DE INÍCIO],10))*($B38&lt;=ListaAula[HORA DE TÉRMINO]),ListaAula[EXCLUSIVO]),ListaAula[EXCLUSIVO],0),2),0)</f>
        <v>0</v>
      </c>
      <c r="G38" s="6">
        <f>IFERROR(INDEX(ListaAula[],MATCH(SUMPRODUCT((ListaAula[DIA]=HorárioDasAulas[[#Headers],[QUINTA-FEIRA]])*(ROUNDDOWN($B38,10)&gt;=ROUNDDOWN(ListaAula[HORA DE INÍCIO],10))*($B38&lt;=ListaAula[HORA DE TÉRMINO]),ListaAula[EXCLUSIVO]),ListaAula[EXCLUSIVO],0),2),0)</f>
        <v>0</v>
      </c>
      <c r="H38" s="6">
        <f>IFERROR(INDEX(ListaAula[],MATCH(SUMPRODUCT((ListaAula[DIA]=HorárioDasAulas[[#Headers],[SEXTA-FEIRA]])*(ROUNDDOWN($B38,10)&gt;=ROUNDDOWN(ListaAula[HORA DE INÍCIO],10))*($B38&lt;=ListaAula[HORA DE TÉRMINO]),ListaAula[EXCLUSIVO]),ListaAula[EXCLUSIVO],0),2),0)</f>
        <v>0</v>
      </c>
      <c r="I38" s="6">
        <f>IFERROR(INDEX(ListaAula[],MATCH(SUMPRODUCT((ListaAula[DIA]=HorárioDasAulas[[#Headers],[SÁBADO]])*(ROUNDDOWN($B38,10)&gt;=ROUNDDOWN(ListaAula[HORA DE INÍCIO],10))*($B38&lt;=ListaAula[HORA DE TÉRMINO]),ListaAula[EXCLUSIVO]),ListaAula[EXCLUSIVO],0),2),0)</f>
        <v>0</v>
      </c>
    </row>
    <row r="39" spans="2:9" ht="30" customHeight="1" x14ac:dyDescent="0.2">
      <c r="B39" s="4">
        <f t="shared" si="1"/>
        <v>0.69791666666666619</v>
      </c>
      <c r="C39" s="6">
        <f>IFERROR(INDEX(ListaAula[],MATCH(SUMPRODUCT((ListaAula[DIA]=HorárioDasAulas[[#Headers],[DOMINGO]])*(ROUNDDOWN($B39,10)&gt;=ROUNDDOWN(ListaAula[HORA DE INÍCIO],10))*($B39&lt;=ListaAula[HORA DE TÉRMINO]),ListaAula[EXCLUSIVO]),ListaAula[EXCLUSIVO],0),2),0)</f>
        <v>0</v>
      </c>
      <c r="D39" s="6" t="str">
        <f>IFERROR(INDEX(ListaAula[],MATCH(SUMPRODUCT((ListaAula[DIA]=HorárioDasAulas[[#Headers],[SEGUNDA-FEIRA]])*(ROUNDDOWN($B39,10)&gt;=ROUNDDOWN(ListaAula[HORA DE INÍCIO],10))*($B39&lt;=ListaAula[HORA DE TÉRMINO]),ListaAula[EXCLUSIVO]),ListaAula[EXCLUSIVO],0),2),0)</f>
        <v>SP-111</v>
      </c>
      <c r="E39" s="6">
        <f>IFERROR(INDEX(ListaAula[],MATCH(SUMPRODUCT((ListaAula[DIA]=HorárioDasAulas[[#Headers],[TERÇA-FEIRA]])*(ROUNDDOWN($B39,10)&gt;=ROUNDDOWN(ListaAula[HORA DE INÍCIO],10))*($B39&lt;=ListaAula[HORA DE TÉRMINO]),ListaAula[EXCLUSIVO]),ListaAula[EXCLUSIVO],0),2),0)</f>
        <v>0</v>
      </c>
      <c r="F39" s="6">
        <f>IFERROR(INDEX(ListaAula[],MATCH(SUMPRODUCT((ListaAula[DIA]=HorárioDasAulas[[#Headers],[QUARTA-FEIRA]])*(ROUNDDOWN($B39,10)&gt;=ROUNDDOWN(ListaAula[HORA DE INÍCIO],10))*($B39&lt;=ListaAula[HORA DE TÉRMINO]),ListaAula[EXCLUSIVO]),ListaAula[EXCLUSIVO],0),2),0)</f>
        <v>0</v>
      </c>
      <c r="G39" s="6">
        <f>IFERROR(INDEX(ListaAula[],MATCH(SUMPRODUCT((ListaAula[DIA]=HorárioDasAulas[[#Headers],[QUINTA-FEIRA]])*(ROUNDDOWN($B39,10)&gt;=ROUNDDOWN(ListaAula[HORA DE INÍCIO],10))*($B39&lt;=ListaAula[HORA DE TÉRMINO]),ListaAula[EXCLUSIVO]),ListaAula[EXCLUSIVO],0),2),0)</f>
        <v>0</v>
      </c>
      <c r="H39" s="6">
        <f>IFERROR(INDEX(ListaAula[],MATCH(SUMPRODUCT((ListaAula[DIA]=HorárioDasAulas[[#Headers],[SEXTA-FEIRA]])*(ROUNDDOWN($B39,10)&gt;=ROUNDDOWN(ListaAula[HORA DE INÍCIO],10))*($B39&lt;=ListaAula[HORA DE TÉRMINO]),ListaAula[EXCLUSIVO]),ListaAula[EXCLUSIVO],0),2),0)</f>
        <v>0</v>
      </c>
      <c r="I39" s="6">
        <f>IFERROR(INDEX(ListaAula[],MATCH(SUMPRODUCT((ListaAula[DIA]=HorárioDasAulas[[#Headers],[SÁBADO]])*(ROUNDDOWN($B39,10)&gt;=ROUNDDOWN(ListaAula[HORA DE INÍCIO],10))*($B39&lt;=ListaAula[HORA DE TÉRMINO]),ListaAula[EXCLUSIVO]),ListaAula[EXCLUSIVO],0),2),0)</f>
        <v>0</v>
      </c>
    </row>
    <row r="40" spans="2:9" ht="30" customHeight="1" x14ac:dyDescent="0.2">
      <c r="B40" s="4">
        <f t="shared" si="1"/>
        <v>0.70833333333333282</v>
      </c>
      <c r="C40" s="6">
        <f>IFERROR(INDEX(ListaAula[],MATCH(SUMPRODUCT((ListaAula[DIA]=HorárioDasAulas[[#Headers],[DOMINGO]])*(ROUNDDOWN($B40,10)&gt;=ROUNDDOWN(ListaAula[HORA DE INÍCIO],10))*($B40&lt;=ListaAula[HORA DE TÉRMINO]),ListaAula[EXCLUSIVO]),ListaAula[EXCLUSIVO],0),2),0)</f>
        <v>0</v>
      </c>
      <c r="D40" s="6" t="str">
        <f>IFERROR(INDEX(ListaAula[],MATCH(SUMPRODUCT((ListaAula[DIA]=HorárioDasAulas[[#Headers],[SEGUNDA-FEIRA]])*(ROUNDDOWN($B40,10)&gt;=ROUNDDOWN(ListaAula[HORA DE INÍCIO],10))*($B40&lt;=ListaAula[HORA DE TÉRMINO]),ListaAula[EXCLUSIVO]),ListaAula[EXCLUSIVO],0),2),0)</f>
        <v>SP-111</v>
      </c>
      <c r="E40" s="6">
        <f>IFERROR(INDEX(ListaAula[],MATCH(SUMPRODUCT((ListaAula[DIA]=HorárioDasAulas[[#Headers],[TERÇA-FEIRA]])*(ROUNDDOWN($B40,10)&gt;=ROUNDDOWN(ListaAula[HORA DE INÍCIO],10))*($B40&lt;=ListaAula[HORA DE TÉRMINO]),ListaAula[EXCLUSIVO]),ListaAula[EXCLUSIVO],0),2),0)</f>
        <v>0</v>
      </c>
      <c r="F40" s="6">
        <f>IFERROR(INDEX(ListaAula[],MATCH(SUMPRODUCT((ListaAula[DIA]=HorárioDasAulas[[#Headers],[QUARTA-FEIRA]])*(ROUNDDOWN($B40,10)&gt;=ROUNDDOWN(ListaAula[HORA DE INÍCIO],10))*($B40&lt;=ListaAula[HORA DE TÉRMINO]),ListaAula[EXCLUSIVO]),ListaAula[EXCLUSIVO],0),2),0)</f>
        <v>0</v>
      </c>
      <c r="G40" s="6">
        <f>IFERROR(INDEX(ListaAula[],MATCH(SUMPRODUCT((ListaAula[DIA]=HorárioDasAulas[[#Headers],[QUINTA-FEIRA]])*(ROUNDDOWN($B40,10)&gt;=ROUNDDOWN(ListaAula[HORA DE INÍCIO],10))*($B40&lt;=ListaAula[HORA DE TÉRMINO]),ListaAula[EXCLUSIVO]),ListaAula[EXCLUSIVO],0),2),0)</f>
        <v>0</v>
      </c>
      <c r="H40" s="6">
        <f>IFERROR(INDEX(ListaAula[],MATCH(SUMPRODUCT((ListaAula[DIA]=HorárioDasAulas[[#Headers],[SEXTA-FEIRA]])*(ROUNDDOWN($B40,10)&gt;=ROUNDDOWN(ListaAula[HORA DE INÍCIO],10))*($B40&lt;=ListaAula[HORA DE TÉRMINO]),ListaAula[EXCLUSIVO]),ListaAula[EXCLUSIVO],0),2),0)</f>
        <v>0</v>
      </c>
      <c r="I40" s="6">
        <f>IFERROR(INDEX(ListaAula[],MATCH(SUMPRODUCT((ListaAula[DIA]=HorárioDasAulas[[#Headers],[SÁBADO]])*(ROUNDDOWN($B40,10)&gt;=ROUNDDOWN(ListaAula[HORA DE INÍCIO],10))*($B40&lt;=ListaAula[HORA DE TÉRMINO]),ListaAula[EXCLUSIVO]),ListaAula[EXCLUSIVO],0),2),0)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IFERROR(INDEX(ListaAula[],MATCH(SUMPRODUCT((ListaAula[DIA]=HorárioDasAulas[[#Headers],[DOMINGO]])*(ROUNDDOWN($B41,10)&gt;=ROUNDDOWN(ListaAula[HORA DE INÍCIO],10))*($B41&lt;=ListaAula[HORA DE TÉRMINO]),ListaAula[EXCLUSIVO]),ListaAula[EXCLUSIVO],0),2),0)</f>
        <v>0</v>
      </c>
      <c r="D41" s="6">
        <f>IFERROR(INDEX(ListaAula[],MATCH(SUMPRODUCT((ListaAula[DIA]=HorárioDasAulas[[#Headers],[SEGUNDA-FEIRA]])*(ROUNDDOWN($B41,10)&gt;=ROUNDDOWN(ListaAula[HORA DE INÍCIO],10))*($B41&lt;=ListaAula[HORA DE TÉRMINO]),ListaAula[EXCLUSIVO]),ListaAula[EXCLUSIVO],0),2),0)</f>
        <v>0</v>
      </c>
      <c r="E41" s="6">
        <f>IFERROR(INDEX(ListaAula[],MATCH(SUMPRODUCT((ListaAula[DIA]=HorárioDasAulas[[#Headers],[TERÇA-FEIRA]])*(ROUNDDOWN($B41,10)&gt;=ROUNDDOWN(ListaAula[HORA DE INÍCIO],10))*($B41&lt;=ListaAula[HORA DE TÉRMINO]),ListaAula[EXCLUSIVO]),ListaAula[EXCLUSIVO],0),2),0)</f>
        <v>0</v>
      </c>
      <c r="F41" s="6">
        <f>IFERROR(INDEX(ListaAula[],MATCH(SUMPRODUCT((ListaAula[DIA]=HorárioDasAulas[[#Headers],[QUARTA-FEIRA]])*(ROUNDDOWN($B41,10)&gt;=ROUNDDOWN(ListaAula[HORA DE INÍCIO],10))*($B41&lt;=ListaAula[HORA DE TÉRMINO]),ListaAula[EXCLUSIVO]),ListaAula[EXCLUSIVO],0),2),0)</f>
        <v>0</v>
      </c>
      <c r="G41" s="6">
        <f>IFERROR(INDEX(ListaAula[],MATCH(SUMPRODUCT((ListaAula[DIA]=HorárioDasAulas[[#Headers],[QUINTA-FEIRA]])*(ROUNDDOWN($B41,10)&gt;=ROUNDDOWN(ListaAula[HORA DE INÍCIO],10))*($B41&lt;=ListaAula[HORA DE TÉRMINO]),ListaAula[EXCLUSIVO]),ListaAula[EXCLUSIVO],0),2),0)</f>
        <v>0</v>
      </c>
      <c r="H41" s="6">
        <f>IFERROR(INDEX(ListaAula[],MATCH(SUMPRODUCT((ListaAula[DIA]=HorárioDasAulas[[#Headers],[SEXTA-FEIRA]])*(ROUNDDOWN($B41,10)&gt;=ROUNDDOWN(ListaAula[HORA DE INÍCIO],10))*($B41&lt;=ListaAula[HORA DE TÉRMINO]),ListaAula[EXCLUSIVO]),ListaAula[EXCLUSIVO],0),2),0)</f>
        <v>0</v>
      </c>
      <c r="I41" s="6">
        <f>IFERROR(INDEX(ListaAula[],MATCH(SUMPRODUCT((ListaAula[DIA]=HorárioDasAulas[[#Headers],[SÁBADO]])*(ROUNDDOWN($B41,10)&gt;=ROUNDDOWN(ListaAula[HORA DE INÍCIO],10))*($B41&lt;=ListaAula[HORA DE TÉRMINO]),ListaAula[EXCLUSIVO]),ListaAula[EXCLUSIVO],0),2),0)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IFERROR(INDEX(ListaAula[],MATCH(SUMPRODUCT((ListaAula[DIA]=HorárioDasAulas[[#Headers],[DOMINGO]])*(ROUNDDOWN($B42,10)&gt;=ROUNDDOWN(ListaAula[HORA DE INÍCIO],10))*($B42&lt;=ListaAula[HORA DE TÉRMINO]),ListaAula[EXCLUSIVO]),ListaAula[EXCLUSIVO],0),2),0)</f>
        <v>0</v>
      </c>
      <c r="D42" s="6">
        <f>IFERROR(INDEX(ListaAula[],MATCH(SUMPRODUCT((ListaAula[DIA]=HorárioDasAulas[[#Headers],[SEGUNDA-FEIRA]])*(ROUNDDOWN($B42,10)&gt;=ROUNDDOWN(ListaAula[HORA DE INÍCIO],10))*($B42&lt;=ListaAula[HORA DE TÉRMINO]),ListaAula[EXCLUSIVO]),ListaAula[EXCLUSIVO],0),2),0)</f>
        <v>0</v>
      </c>
      <c r="E42" s="6">
        <f>IFERROR(INDEX(ListaAula[],MATCH(SUMPRODUCT((ListaAula[DIA]=HorárioDasAulas[[#Headers],[TERÇA-FEIRA]])*(ROUNDDOWN($B42,10)&gt;=ROUNDDOWN(ListaAula[HORA DE INÍCIO],10))*($B42&lt;=ListaAula[HORA DE TÉRMINO]),ListaAula[EXCLUSIVO]),ListaAula[EXCLUSIVO],0),2),0)</f>
        <v>0</v>
      </c>
      <c r="F42" s="6">
        <f>IFERROR(INDEX(ListaAula[],MATCH(SUMPRODUCT((ListaAula[DIA]=HorárioDasAulas[[#Headers],[QUARTA-FEIRA]])*(ROUNDDOWN($B42,10)&gt;=ROUNDDOWN(ListaAula[HORA DE INÍCIO],10))*($B42&lt;=ListaAula[HORA DE TÉRMINO]),ListaAula[EXCLUSIVO]),ListaAula[EXCLUSIVO],0),2),0)</f>
        <v>0</v>
      </c>
      <c r="G42" s="6">
        <f>IFERROR(INDEX(ListaAula[],MATCH(SUMPRODUCT((ListaAula[DIA]=HorárioDasAulas[[#Headers],[QUINTA-FEIRA]])*(ROUNDDOWN($B42,10)&gt;=ROUNDDOWN(ListaAula[HORA DE INÍCIO],10))*($B42&lt;=ListaAula[HORA DE TÉRMINO]),ListaAula[EXCLUSIVO]),ListaAula[EXCLUSIVO],0),2),0)</f>
        <v>0</v>
      </c>
      <c r="H42" s="6">
        <f>IFERROR(INDEX(ListaAula[],MATCH(SUMPRODUCT((ListaAula[DIA]=HorárioDasAulas[[#Headers],[SEXTA-FEIRA]])*(ROUNDDOWN($B42,10)&gt;=ROUNDDOWN(ListaAula[HORA DE INÍCIO],10))*($B42&lt;=ListaAula[HORA DE TÉRMINO]),ListaAula[EXCLUSIVO]),ListaAula[EXCLUSIVO],0),2),0)</f>
        <v>0</v>
      </c>
      <c r="I42" s="6">
        <f>IFERROR(INDEX(ListaAula[],MATCH(SUMPRODUCT((ListaAula[DIA]=HorárioDasAulas[[#Headers],[SÁBADO]])*(ROUNDDOWN($B42,10)&gt;=ROUNDDOWN(ListaAula[HORA DE INÍCIO],10))*($B42&lt;=ListaAula[HORA DE TÉRMINO]),ListaAula[EXCLUSIVO]),ListaAula[EXCLUSIVO],0),2),0)</f>
        <v>0</v>
      </c>
    </row>
    <row r="43" spans="2:9" ht="30" customHeight="1" x14ac:dyDescent="0.2">
      <c r="B43" s="4">
        <f t="shared" si="1"/>
        <v>0.7395833333333327</v>
      </c>
      <c r="C43" s="6">
        <f>IFERROR(INDEX(ListaAula[],MATCH(SUMPRODUCT((ListaAula[DIA]=HorárioDasAulas[[#Headers],[DOMINGO]])*(ROUNDDOWN($B43,10)&gt;=ROUNDDOWN(ListaAula[HORA DE INÍCIO],10))*($B43&lt;=ListaAula[HORA DE TÉRMINO]),ListaAula[EXCLUSIVO]),ListaAula[EXCLUSIVO],0),2),0)</f>
        <v>0</v>
      </c>
      <c r="D43" s="6">
        <f>IFERROR(INDEX(ListaAula[],MATCH(SUMPRODUCT((ListaAula[DIA]=HorárioDasAulas[[#Headers],[SEGUNDA-FEIRA]])*(ROUNDDOWN($B43,10)&gt;=ROUNDDOWN(ListaAula[HORA DE INÍCIO],10))*($B43&lt;=ListaAula[HORA DE TÉRMINO]),ListaAula[EXCLUSIVO]),ListaAula[EXCLUSIVO],0),2),0)</f>
        <v>0</v>
      </c>
      <c r="E43" s="6">
        <f>IFERROR(INDEX(ListaAula[],MATCH(SUMPRODUCT((ListaAula[DIA]=HorárioDasAulas[[#Headers],[TERÇA-FEIRA]])*(ROUNDDOWN($B43,10)&gt;=ROUNDDOWN(ListaAula[HORA DE INÍCIO],10))*($B43&lt;=ListaAula[HORA DE TÉRMINO]),ListaAula[EXCLUSIVO]),ListaAula[EXCLUSIVO],0),2),0)</f>
        <v>0</v>
      </c>
      <c r="F43" s="6">
        <f>IFERROR(INDEX(ListaAula[],MATCH(SUMPRODUCT((ListaAula[DIA]=HorárioDasAulas[[#Headers],[QUARTA-FEIRA]])*(ROUNDDOWN($B43,10)&gt;=ROUNDDOWN(ListaAula[HORA DE INÍCIO],10))*($B43&lt;=ListaAula[HORA DE TÉRMINO]),ListaAula[EXCLUSIVO]),ListaAula[EXCLUSIVO],0),2),0)</f>
        <v>0</v>
      </c>
      <c r="G43" s="6">
        <f>IFERROR(INDEX(ListaAula[],MATCH(SUMPRODUCT((ListaAula[DIA]=HorárioDasAulas[[#Headers],[QUINTA-FEIRA]])*(ROUNDDOWN($B43,10)&gt;=ROUNDDOWN(ListaAula[HORA DE INÍCIO],10))*($B43&lt;=ListaAula[HORA DE TÉRMINO]),ListaAula[EXCLUSIVO]),ListaAula[EXCLUSIVO],0),2),0)</f>
        <v>0</v>
      </c>
      <c r="H43" s="6">
        <f>IFERROR(INDEX(ListaAula[],MATCH(SUMPRODUCT((ListaAula[DIA]=HorárioDasAulas[[#Headers],[SEXTA-FEIRA]])*(ROUNDDOWN($B43,10)&gt;=ROUNDDOWN(ListaAula[HORA DE INÍCIO],10))*($B43&lt;=ListaAula[HORA DE TÉRMINO]),ListaAula[EXCLUSIVO]),ListaAula[EXCLUSIVO],0),2),0)</f>
        <v>0</v>
      </c>
      <c r="I43" s="6">
        <f>IFERROR(INDEX(ListaAula[],MATCH(SUMPRODUCT((ListaAula[DIA]=HorárioDasAulas[[#Headers],[SÁBADO]])*(ROUNDDOWN($B43,10)&gt;=ROUNDDOWN(ListaAula[HORA DE INÍCIO],10))*($B43&lt;=ListaAula[HORA DE TÉRMINO]),ListaAula[EXCLUSIVO]),ListaAula[EXCLUSIVO],0),2),0)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IFERROR(INDEX(ListaAula[],MATCH(SUMPRODUCT((ListaAula[DIA]=HorárioDasAulas[[#Headers],[DOMINGO]])*(ROUNDDOWN($B44,10)&gt;=ROUNDDOWN(ListaAula[HORA DE INÍCIO],10))*($B44&lt;=ListaAula[HORA DE TÉRMINO]),ListaAula[EXCLUSIVO]),ListaAula[EXCLUSIVO],0),2),0)</f>
        <v>0</v>
      </c>
      <c r="D44" s="6">
        <f>IFERROR(INDEX(ListaAula[],MATCH(SUMPRODUCT((ListaAula[DIA]=HorárioDasAulas[[#Headers],[SEGUNDA-FEIRA]])*(ROUNDDOWN($B44,10)&gt;=ROUNDDOWN(ListaAula[HORA DE INÍCIO],10))*($B44&lt;=ListaAula[HORA DE TÉRMINO]),ListaAula[EXCLUSIVO]),ListaAula[EXCLUSIVO],0),2),0)</f>
        <v>0</v>
      </c>
      <c r="E44" s="6">
        <f>IFERROR(INDEX(ListaAula[],MATCH(SUMPRODUCT((ListaAula[DIA]=HorárioDasAulas[[#Headers],[TERÇA-FEIRA]])*(ROUNDDOWN($B44,10)&gt;=ROUNDDOWN(ListaAula[HORA DE INÍCIO],10))*($B44&lt;=ListaAula[HORA DE TÉRMINO]),ListaAula[EXCLUSIVO]),ListaAula[EXCLUSIVO],0),2),0)</f>
        <v>0</v>
      </c>
      <c r="F44" s="6">
        <f>IFERROR(INDEX(ListaAula[],MATCH(SUMPRODUCT((ListaAula[DIA]=HorárioDasAulas[[#Headers],[QUARTA-FEIRA]])*(ROUNDDOWN($B44,10)&gt;=ROUNDDOWN(ListaAula[HORA DE INÍCIO],10))*($B44&lt;=ListaAula[HORA DE TÉRMINO]),ListaAula[EXCLUSIVO]),ListaAula[EXCLUSIVO],0),2),0)</f>
        <v>0</v>
      </c>
      <c r="G44" s="6">
        <f>IFERROR(INDEX(ListaAula[],MATCH(SUMPRODUCT((ListaAula[DIA]=HorárioDasAulas[[#Headers],[QUINTA-FEIRA]])*(ROUNDDOWN($B44,10)&gt;=ROUNDDOWN(ListaAula[HORA DE INÍCIO],10))*($B44&lt;=ListaAula[HORA DE TÉRMINO]),ListaAula[EXCLUSIVO]),ListaAula[EXCLUSIVO],0),2),0)</f>
        <v>0</v>
      </c>
      <c r="H44" s="6">
        <f>IFERROR(INDEX(ListaAula[],MATCH(SUMPRODUCT((ListaAula[DIA]=HorárioDasAulas[[#Headers],[SEXTA-FEIRA]])*(ROUNDDOWN($B44,10)&gt;=ROUNDDOWN(ListaAula[HORA DE INÍCIO],10))*($B44&lt;=ListaAula[HORA DE TÉRMINO]),ListaAula[EXCLUSIVO]),ListaAula[EXCLUSIVO],0),2),0)</f>
        <v>0</v>
      </c>
      <c r="I44" s="6">
        <f>IFERROR(INDEX(ListaAula[],MATCH(SUMPRODUCT((ListaAula[DIA]=HorárioDasAulas[[#Headers],[SÁBADO]])*(ROUNDDOWN($B44,10)&gt;=ROUNDDOWN(ListaAula[HORA DE INÍCIO],10))*($B44&lt;=ListaAula[HORA DE TÉRMINO]),ListaAula[EXCLUSIVO]),ListaAula[EXCLUSIVO],0),2),0)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IFERROR(INDEX(ListaAula[],MATCH(SUMPRODUCT((ListaAula[DIA]=HorárioDasAulas[[#Headers],[DOMINGO]])*(ROUNDDOWN($B45,10)&gt;=ROUNDDOWN(ListaAula[HORA DE INÍCIO],10))*($B45&lt;=ListaAula[HORA DE TÉRMINO]),ListaAula[EXCLUSIVO]),ListaAula[EXCLUSIVO],0),2),0)</f>
        <v>0</v>
      </c>
      <c r="D45" s="6">
        <f>IFERROR(INDEX(ListaAula[],MATCH(SUMPRODUCT((ListaAula[DIA]=HorárioDasAulas[[#Headers],[SEGUNDA-FEIRA]])*(ROUNDDOWN($B45,10)&gt;=ROUNDDOWN(ListaAula[HORA DE INÍCIO],10))*($B45&lt;=ListaAula[HORA DE TÉRMINO]),ListaAula[EXCLUSIVO]),ListaAula[EXCLUSIVO],0),2),0)</f>
        <v>0</v>
      </c>
      <c r="E45" s="6">
        <f>IFERROR(INDEX(ListaAula[],MATCH(SUMPRODUCT((ListaAula[DIA]=HorárioDasAulas[[#Headers],[TERÇA-FEIRA]])*(ROUNDDOWN($B45,10)&gt;=ROUNDDOWN(ListaAula[HORA DE INÍCIO],10))*($B45&lt;=ListaAula[HORA DE TÉRMINO]),ListaAula[EXCLUSIVO]),ListaAula[EXCLUSIVO],0),2),0)</f>
        <v>0</v>
      </c>
      <c r="F45" s="6">
        <f>IFERROR(INDEX(ListaAula[],MATCH(SUMPRODUCT((ListaAula[DIA]=HorárioDasAulas[[#Headers],[QUARTA-FEIRA]])*(ROUNDDOWN($B45,10)&gt;=ROUNDDOWN(ListaAula[HORA DE INÍCIO],10))*($B45&lt;=ListaAula[HORA DE TÉRMINO]),ListaAula[EXCLUSIVO]),ListaAula[EXCLUSIVO],0),2),0)</f>
        <v>0</v>
      </c>
      <c r="G45" s="6">
        <f>IFERROR(INDEX(ListaAula[],MATCH(SUMPRODUCT((ListaAula[DIA]=HorárioDasAulas[[#Headers],[QUINTA-FEIRA]])*(ROUNDDOWN($B45,10)&gt;=ROUNDDOWN(ListaAula[HORA DE INÍCIO],10))*($B45&lt;=ListaAula[HORA DE TÉRMINO]),ListaAula[EXCLUSIVO]),ListaAula[EXCLUSIVO],0),2),0)</f>
        <v>0</v>
      </c>
      <c r="H45" s="6">
        <f>IFERROR(INDEX(ListaAula[],MATCH(SUMPRODUCT((ListaAula[DIA]=HorárioDasAulas[[#Headers],[SEXTA-FEIRA]])*(ROUNDDOWN($B45,10)&gt;=ROUNDDOWN(ListaAula[HORA DE INÍCIO],10))*($B45&lt;=ListaAula[HORA DE TÉRMINO]),ListaAula[EXCLUSIVO]),ListaAula[EXCLUSIVO],0),2),0)</f>
        <v>0</v>
      </c>
      <c r="I45" s="6">
        <f>IFERROR(INDEX(ListaAula[],MATCH(SUMPRODUCT((ListaAula[DIA]=HorárioDasAulas[[#Headers],[SÁBADO]])*(ROUNDDOWN($B45,10)&gt;=ROUNDDOWN(ListaAula[HORA DE INÍCIO],10))*($B45&lt;=ListaAula[HORA DE TÉRMINO]),ListaAula[EXCLUSIVO]),ListaAula[EXCLUSIVO],0),2),0)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IFERROR(INDEX(ListaAula[],MATCH(SUMPRODUCT((ListaAula[DIA]=HorárioDasAulas[[#Headers],[DOMINGO]])*(ROUNDDOWN($B46,10)&gt;=ROUNDDOWN(ListaAula[HORA DE INÍCIO],10))*($B46&lt;=ListaAula[HORA DE TÉRMINO]),ListaAula[EXCLUSIVO]),ListaAula[EXCLUSIVO],0),2),0)</f>
        <v>0</v>
      </c>
      <c r="D46" s="6">
        <f>IFERROR(INDEX(ListaAula[],MATCH(SUMPRODUCT((ListaAula[DIA]=HorárioDasAulas[[#Headers],[SEGUNDA-FEIRA]])*(ROUNDDOWN($B46,10)&gt;=ROUNDDOWN(ListaAula[HORA DE INÍCIO],10))*($B46&lt;=ListaAula[HORA DE TÉRMINO]),ListaAula[EXCLUSIVO]),ListaAula[EXCLUSIVO],0),2),0)</f>
        <v>0</v>
      </c>
      <c r="E46" s="6">
        <f>IFERROR(INDEX(ListaAula[],MATCH(SUMPRODUCT((ListaAula[DIA]=HorárioDasAulas[[#Headers],[TERÇA-FEIRA]])*(ROUNDDOWN($B46,10)&gt;=ROUNDDOWN(ListaAula[HORA DE INÍCIO],10))*($B46&lt;=ListaAula[HORA DE TÉRMINO]),ListaAula[EXCLUSIVO]),ListaAula[EXCLUSIVO],0),2),0)</f>
        <v>0</v>
      </c>
      <c r="F46" s="6">
        <f>IFERROR(INDEX(ListaAula[],MATCH(SUMPRODUCT((ListaAula[DIA]=HorárioDasAulas[[#Headers],[QUARTA-FEIRA]])*(ROUNDDOWN($B46,10)&gt;=ROUNDDOWN(ListaAula[HORA DE INÍCIO],10))*($B46&lt;=ListaAula[HORA DE TÉRMINO]),ListaAula[EXCLUSIVO]),ListaAula[EXCLUSIVO],0),2),0)</f>
        <v>0</v>
      </c>
      <c r="G46" s="6">
        <f>IFERROR(INDEX(ListaAula[],MATCH(SUMPRODUCT((ListaAula[DIA]=HorárioDasAulas[[#Headers],[QUINTA-FEIRA]])*(ROUNDDOWN($B46,10)&gt;=ROUNDDOWN(ListaAula[HORA DE INÍCIO],10))*($B46&lt;=ListaAula[HORA DE TÉRMINO]),ListaAula[EXCLUSIVO]),ListaAula[EXCLUSIVO],0),2),0)</f>
        <v>0</v>
      </c>
      <c r="H46" s="6">
        <f>IFERROR(INDEX(ListaAula[],MATCH(SUMPRODUCT((ListaAula[DIA]=HorárioDasAulas[[#Headers],[SEXTA-FEIRA]])*(ROUNDDOWN($B46,10)&gt;=ROUNDDOWN(ListaAula[HORA DE INÍCIO],10))*($B46&lt;=ListaAula[HORA DE TÉRMINO]),ListaAula[EXCLUSIVO]),ListaAula[EXCLUSIVO],0),2),0)</f>
        <v>0</v>
      </c>
      <c r="I46" s="6">
        <f>IFERROR(INDEX(ListaAula[],MATCH(SUMPRODUCT((ListaAula[DIA]=HorárioDasAulas[[#Headers],[SÁBADO]])*(ROUNDDOWN($B46,10)&gt;=ROUNDDOWN(ListaAula[HORA DE INÍCIO],10))*($B46&lt;=ListaAula[HORA DE TÉRMINO]),ListaAula[EXCLUSIVO]),ListaAula[EXCLUSIVO],0),2),0)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IFERROR(INDEX(ListaAula[],MATCH(SUMPRODUCT((ListaAula[DIA]=HorárioDasAulas[[#Headers],[DOMINGO]])*(ROUNDDOWN($B47,10)&gt;=ROUNDDOWN(ListaAula[HORA DE INÍCIO],10))*($B47&lt;=ListaAula[HORA DE TÉRMINO]),ListaAula[EXCLUSIVO]),ListaAula[EXCLUSIVO],0),2),0)</f>
        <v>0</v>
      </c>
      <c r="D47" s="6">
        <f>IFERROR(INDEX(ListaAula[],MATCH(SUMPRODUCT((ListaAula[DIA]=HorárioDasAulas[[#Headers],[SEGUNDA-FEIRA]])*(ROUNDDOWN($B47,10)&gt;=ROUNDDOWN(ListaAula[HORA DE INÍCIO],10))*($B47&lt;=ListaAula[HORA DE TÉRMINO]),ListaAula[EXCLUSIVO]),ListaAula[EXCLUSIVO],0),2),0)</f>
        <v>0</v>
      </c>
      <c r="E47" s="6">
        <f>IFERROR(INDEX(ListaAula[],MATCH(SUMPRODUCT((ListaAula[DIA]=HorárioDasAulas[[#Headers],[TERÇA-FEIRA]])*(ROUNDDOWN($B47,10)&gt;=ROUNDDOWN(ListaAula[HORA DE INÍCIO],10))*($B47&lt;=ListaAula[HORA DE TÉRMINO]),ListaAula[EXCLUSIVO]),ListaAula[EXCLUSIVO],0),2),0)</f>
        <v>0</v>
      </c>
      <c r="F47" s="6">
        <f>IFERROR(INDEX(ListaAula[],MATCH(SUMPRODUCT((ListaAula[DIA]=HorárioDasAulas[[#Headers],[QUARTA-FEIRA]])*(ROUNDDOWN($B47,10)&gt;=ROUNDDOWN(ListaAula[HORA DE INÍCIO],10))*($B47&lt;=ListaAula[HORA DE TÉRMINO]),ListaAula[EXCLUSIVO]),ListaAula[EXCLUSIVO],0),2),0)</f>
        <v>0</v>
      </c>
      <c r="G47" s="6">
        <f>IFERROR(INDEX(ListaAula[],MATCH(SUMPRODUCT((ListaAula[DIA]=HorárioDasAulas[[#Headers],[QUINTA-FEIRA]])*(ROUNDDOWN($B47,10)&gt;=ROUNDDOWN(ListaAula[HORA DE INÍCIO],10))*($B47&lt;=ListaAula[HORA DE TÉRMINO]),ListaAula[EXCLUSIVO]),ListaAula[EXCLUSIVO],0),2),0)</f>
        <v>0</v>
      </c>
      <c r="H47" s="6">
        <f>IFERROR(INDEX(ListaAula[],MATCH(SUMPRODUCT((ListaAula[DIA]=HorárioDasAulas[[#Headers],[SEXTA-FEIRA]])*(ROUNDDOWN($B47,10)&gt;=ROUNDDOWN(ListaAula[HORA DE INÍCIO],10))*($B47&lt;=ListaAula[HORA DE TÉRMINO]),ListaAula[EXCLUSIVO]),ListaAula[EXCLUSIVO],0),2),0)</f>
        <v>0</v>
      </c>
      <c r="I47" s="6">
        <f>IFERROR(INDEX(ListaAula[],MATCH(SUMPRODUCT((ListaAula[DIA]=HorárioDasAulas[[#Headers],[SÁBADO]])*(ROUNDDOWN($B47,10)&gt;=ROUNDDOWN(ListaAula[HORA DE INÍCIO],10))*($B47&lt;=ListaAula[HORA DE TÉRMINO]),ListaAula[EXCLUSIVO]),ListaAula[EXCLUSIVO],0),2),0)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IFERROR(INDEX(ListaAula[],MATCH(SUMPRODUCT((ListaAula[DIA]=HorárioDasAulas[[#Headers],[DOMINGO]])*(ROUNDDOWN($B48,10)&gt;=ROUNDDOWN(ListaAula[HORA DE INÍCIO],10))*($B48&lt;=ListaAula[HORA DE TÉRMINO]),ListaAula[EXCLUSIVO]),ListaAula[EXCLUSIVO],0),2),0)</f>
        <v>0</v>
      </c>
      <c r="D48" s="6">
        <f>IFERROR(INDEX(ListaAula[],MATCH(SUMPRODUCT((ListaAula[DIA]=HorárioDasAulas[[#Headers],[SEGUNDA-FEIRA]])*(ROUNDDOWN($B48,10)&gt;=ROUNDDOWN(ListaAula[HORA DE INÍCIO],10))*($B48&lt;=ListaAula[HORA DE TÉRMINO]),ListaAula[EXCLUSIVO]),ListaAula[EXCLUSIVO],0),2),0)</f>
        <v>0</v>
      </c>
      <c r="E48" s="6">
        <f>IFERROR(INDEX(ListaAula[],MATCH(SUMPRODUCT((ListaAula[DIA]=HorárioDasAulas[[#Headers],[TERÇA-FEIRA]])*(ROUNDDOWN($B48,10)&gt;=ROUNDDOWN(ListaAula[HORA DE INÍCIO],10))*($B48&lt;=ListaAula[HORA DE TÉRMINO]),ListaAula[EXCLUSIVO]),ListaAula[EXCLUSIVO],0),2),0)</f>
        <v>0</v>
      </c>
      <c r="F48" s="6">
        <f>IFERROR(INDEX(ListaAula[],MATCH(SUMPRODUCT((ListaAula[DIA]=HorárioDasAulas[[#Headers],[QUARTA-FEIRA]])*(ROUNDDOWN($B48,10)&gt;=ROUNDDOWN(ListaAula[HORA DE INÍCIO],10))*($B48&lt;=ListaAula[HORA DE TÉRMINO]),ListaAula[EXCLUSIVO]),ListaAula[EXCLUSIVO],0),2),0)</f>
        <v>0</v>
      </c>
      <c r="G48" s="6">
        <f>IFERROR(INDEX(ListaAula[],MATCH(SUMPRODUCT((ListaAula[DIA]=HorárioDasAulas[[#Headers],[QUINTA-FEIRA]])*(ROUNDDOWN($B48,10)&gt;=ROUNDDOWN(ListaAula[HORA DE INÍCIO],10))*($B48&lt;=ListaAula[HORA DE TÉRMINO]),ListaAula[EXCLUSIVO]),ListaAula[EXCLUSIVO],0),2),0)</f>
        <v>0</v>
      </c>
      <c r="H48" s="6">
        <f>IFERROR(INDEX(ListaAula[],MATCH(SUMPRODUCT((ListaAula[DIA]=HorárioDasAulas[[#Headers],[SEXTA-FEIRA]])*(ROUNDDOWN($B48,10)&gt;=ROUNDDOWN(ListaAula[HORA DE INÍCIO],10))*($B48&lt;=ListaAula[HORA DE TÉRMINO]),ListaAula[EXCLUSIVO]),ListaAula[EXCLUSIVO],0),2),0)</f>
        <v>0</v>
      </c>
      <c r="I48" s="6">
        <f>IFERROR(INDEX(ListaAula[],MATCH(SUMPRODUCT((ListaAula[DIA]=HorárioDasAulas[[#Headers],[SÁBADO]])*(ROUNDDOWN($B48,10)&gt;=ROUNDDOWN(ListaAula[HORA DE INÍCIO],10))*($B48&lt;=ListaAula[HORA DE TÉRMINO]),ListaAula[EXCLUSIVO]),ListaAula[EXCLUSIVO],0),2),0)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IFERROR(INDEX(ListaAula[],MATCH(SUMPRODUCT((ListaAula[DIA]=HorárioDasAulas[[#Headers],[DOMINGO]])*(ROUNDDOWN($B49,10)&gt;=ROUNDDOWN(ListaAula[HORA DE INÍCIO],10))*($B49&lt;=ListaAula[HORA DE TÉRMINO]),ListaAula[EXCLUSIVO]),ListaAula[EXCLUSIVO],0),2),0)</f>
        <v>0</v>
      </c>
      <c r="D49" s="6">
        <f>IFERROR(INDEX(ListaAula[],MATCH(SUMPRODUCT((ListaAula[DIA]=HorárioDasAulas[[#Headers],[SEGUNDA-FEIRA]])*(ROUNDDOWN($B49,10)&gt;=ROUNDDOWN(ListaAula[HORA DE INÍCIO],10))*($B49&lt;=ListaAula[HORA DE TÉRMINO]),ListaAula[EXCLUSIVO]),ListaAula[EXCLUSIVO],0),2),0)</f>
        <v>0</v>
      </c>
      <c r="E49" s="6">
        <f>IFERROR(INDEX(ListaAula[],MATCH(SUMPRODUCT((ListaAula[DIA]=HorárioDasAulas[[#Headers],[TERÇA-FEIRA]])*(ROUNDDOWN($B49,10)&gt;=ROUNDDOWN(ListaAula[HORA DE INÍCIO],10))*($B49&lt;=ListaAula[HORA DE TÉRMINO]),ListaAula[EXCLUSIVO]),ListaAula[EXCLUSIVO],0),2),0)</f>
        <v>0</v>
      </c>
      <c r="F49" s="6">
        <f>IFERROR(INDEX(ListaAula[],MATCH(SUMPRODUCT((ListaAula[DIA]=HorárioDasAulas[[#Headers],[QUARTA-FEIRA]])*(ROUNDDOWN($B49,10)&gt;=ROUNDDOWN(ListaAula[HORA DE INÍCIO],10))*($B49&lt;=ListaAula[HORA DE TÉRMINO]),ListaAula[EXCLUSIVO]),ListaAula[EXCLUSIVO],0),2),0)</f>
        <v>0</v>
      </c>
      <c r="G49" s="6">
        <f>IFERROR(INDEX(ListaAula[],MATCH(SUMPRODUCT((ListaAula[DIA]=HorárioDasAulas[[#Headers],[QUINTA-FEIRA]])*(ROUNDDOWN($B49,10)&gt;=ROUNDDOWN(ListaAula[HORA DE INÍCIO],10))*($B49&lt;=ListaAula[HORA DE TÉRMINO]),ListaAula[EXCLUSIVO]),ListaAula[EXCLUSIVO],0),2),0)</f>
        <v>0</v>
      </c>
      <c r="H49" s="6">
        <f>IFERROR(INDEX(ListaAula[],MATCH(SUMPRODUCT((ListaAula[DIA]=HorárioDasAulas[[#Headers],[SEXTA-FEIRA]])*(ROUNDDOWN($B49,10)&gt;=ROUNDDOWN(ListaAula[HORA DE INÍCIO],10))*($B49&lt;=ListaAula[HORA DE TÉRMINO]),ListaAula[EXCLUSIVO]),ListaAula[EXCLUSIVO],0),2),0)</f>
        <v>0</v>
      </c>
      <c r="I49" s="6">
        <f>IFERROR(INDEX(ListaAula[],MATCH(SUMPRODUCT((ListaAula[DIA]=HorárioDasAulas[[#Headers],[SÁBADO]])*(ROUNDDOWN($B49,10)&gt;=ROUNDDOWN(ListaAula[HORA DE INÍCIO],10))*($B49&lt;=ListaAula[HORA DE TÉRMINO]),ListaAula[EXCLUSIVO]),ListaAula[EXCLUSIVO],0),2),0)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IFERROR(INDEX(ListaAula[],MATCH(SUMPRODUCT((ListaAula[DIA]=HorárioDasAulas[[#Headers],[DOMINGO]])*(ROUNDDOWN($B50,10)&gt;=ROUNDDOWN(ListaAula[HORA DE INÍCIO],10))*($B50&lt;=ListaAula[HORA DE TÉRMINO]),ListaAula[EXCLUSIVO]),ListaAula[EXCLUSIVO],0),2),0)</f>
        <v>0</v>
      </c>
      <c r="D50" s="6">
        <f>IFERROR(INDEX(ListaAula[],MATCH(SUMPRODUCT((ListaAula[DIA]=HorárioDasAulas[[#Headers],[SEGUNDA-FEIRA]])*(ROUNDDOWN($B50,10)&gt;=ROUNDDOWN(ListaAula[HORA DE INÍCIO],10))*($B50&lt;=ListaAula[HORA DE TÉRMINO]),ListaAula[EXCLUSIVO]),ListaAula[EXCLUSIVO],0),2),0)</f>
        <v>0</v>
      </c>
      <c r="E50" s="6">
        <f>IFERROR(INDEX(ListaAula[],MATCH(SUMPRODUCT((ListaAula[DIA]=HorárioDasAulas[[#Headers],[TERÇA-FEIRA]])*(ROUNDDOWN($B50,10)&gt;=ROUNDDOWN(ListaAula[HORA DE INÍCIO],10))*($B50&lt;=ListaAula[HORA DE TÉRMINO]),ListaAula[EXCLUSIVO]),ListaAula[EXCLUSIVO],0),2),0)</f>
        <v>0</v>
      </c>
      <c r="F50" s="6">
        <f>IFERROR(INDEX(ListaAula[],MATCH(SUMPRODUCT((ListaAula[DIA]=HorárioDasAulas[[#Headers],[QUARTA-FEIRA]])*(ROUNDDOWN($B50,10)&gt;=ROUNDDOWN(ListaAula[HORA DE INÍCIO],10))*($B50&lt;=ListaAula[HORA DE TÉRMINO]),ListaAula[EXCLUSIVO]),ListaAula[EXCLUSIVO],0),2),0)</f>
        <v>0</v>
      </c>
      <c r="G50" s="6">
        <f>IFERROR(INDEX(ListaAula[],MATCH(SUMPRODUCT((ListaAula[DIA]=HorárioDasAulas[[#Headers],[QUINTA-FEIRA]])*(ROUNDDOWN($B50,10)&gt;=ROUNDDOWN(ListaAula[HORA DE INÍCIO],10))*($B50&lt;=ListaAula[HORA DE TÉRMINO]),ListaAula[EXCLUSIVO]),ListaAula[EXCLUSIVO],0),2),0)</f>
        <v>0</v>
      </c>
      <c r="H50" s="6">
        <f>IFERROR(INDEX(ListaAula[],MATCH(SUMPRODUCT((ListaAula[DIA]=HorárioDasAulas[[#Headers],[SEXTA-FEIRA]])*(ROUNDDOWN($B50,10)&gt;=ROUNDDOWN(ListaAula[HORA DE INÍCIO],10))*($B50&lt;=ListaAula[HORA DE TÉRMINO]),ListaAula[EXCLUSIVO]),ListaAula[EXCLUSIVO],0),2),0)</f>
        <v>0</v>
      </c>
      <c r="I50" s="6">
        <f>IFERROR(INDEX(ListaAula[],MATCH(SUMPRODUCT((ListaAula[DIA]=HorárioDasAulas[[#Headers],[SÁBADO]])*(ROUNDDOWN($B50,10)&gt;=ROUNDDOWN(ListaAula[HORA DE INÍCIO],10))*($B50&lt;=ListaAula[HORA DE TÉRMINO]),ListaAula[EXCLUSIVO]),ListaAula[EXCLUSIVO],0),2),0)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IFERROR(INDEX(ListaAula[],MATCH(SUMPRODUCT((ListaAula[DIA]=HorárioDasAulas[[#Headers],[DOMINGO]])*(ROUNDDOWN($B51,10)&gt;=ROUNDDOWN(ListaAula[HORA DE INÍCIO],10))*($B51&lt;=ListaAula[HORA DE TÉRMINO]),ListaAula[EXCLUSIVO]),ListaAula[EXCLUSIVO],0),2),0)</f>
        <v>0</v>
      </c>
      <c r="D51" s="6">
        <f>IFERROR(INDEX(ListaAula[],MATCH(SUMPRODUCT((ListaAula[DIA]=HorárioDasAulas[[#Headers],[SEGUNDA-FEIRA]])*(ROUNDDOWN($B51,10)&gt;=ROUNDDOWN(ListaAula[HORA DE INÍCIO],10))*($B51&lt;=ListaAula[HORA DE TÉRMINO]),ListaAula[EXCLUSIVO]),ListaAula[EXCLUSIVO],0),2),0)</f>
        <v>0</v>
      </c>
      <c r="E51" s="6">
        <f>IFERROR(INDEX(ListaAula[],MATCH(SUMPRODUCT((ListaAula[DIA]=HorárioDasAulas[[#Headers],[TERÇA-FEIRA]])*(ROUNDDOWN($B51,10)&gt;=ROUNDDOWN(ListaAula[HORA DE INÍCIO],10))*($B51&lt;=ListaAula[HORA DE TÉRMINO]),ListaAula[EXCLUSIVO]),ListaAula[EXCLUSIVO],0),2),0)</f>
        <v>0</v>
      </c>
      <c r="F51" s="6">
        <f>IFERROR(INDEX(ListaAula[],MATCH(SUMPRODUCT((ListaAula[DIA]=HorárioDasAulas[[#Headers],[QUARTA-FEIRA]])*(ROUNDDOWN($B51,10)&gt;=ROUNDDOWN(ListaAula[HORA DE INÍCIO],10))*($B51&lt;=ListaAula[HORA DE TÉRMINO]),ListaAula[EXCLUSIVO]),ListaAula[EXCLUSIVO],0),2),0)</f>
        <v>0</v>
      </c>
      <c r="G51" s="6">
        <f>IFERROR(INDEX(ListaAula[],MATCH(SUMPRODUCT((ListaAula[DIA]=HorárioDasAulas[[#Headers],[QUINTA-FEIRA]])*(ROUNDDOWN($B51,10)&gt;=ROUNDDOWN(ListaAula[HORA DE INÍCIO],10))*($B51&lt;=ListaAula[HORA DE TÉRMINO]),ListaAula[EXCLUSIVO]),ListaAula[EXCLUSIVO],0),2),0)</f>
        <v>0</v>
      </c>
      <c r="H51" s="6">
        <f>IFERROR(INDEX(ListaAula[],MATCH(SUMPRODUCT((ListaAula[DIA]=HorárioDasAulas[[#Headers],[SEXTA-FEIRA]])*(ROUNDDOWN($B51,10)&gt;=ROUNDDOWN(ListaAula[HORA DE INÍCIO],10))*($B51&lt;=ListaAula[HORA DE TÉRMINO]),ListaAula[EXCLUSIVO]),ListaAula[EXCLUSIVO],0),2),0)</f>
        <v>0</v>
      </c>
      <c r="I51" s="6">
        <f>IFERROR(INDEX(ListaAula[],MATCH(SUMPRODUCT((ListaAula[DIA]=HorárioDasAulas[[#Headers],[SÁBADO]])*(ROUNDDOWN($B51,10)&gt;=ROUNDDOWN(ListaAula[HORA DE INÍCIO],10))*($B51&lt;=ListaAula[HORA DE TÉRMINO]),ListaAula[EXCLUSIVO]),ListaAula[EXCLUSIVO],0),2),0)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IFERROR(INDEX(ListaAula[],MATCH(SUMPRODUCT((ListaAula[DIA]=HorárioDasAulas[[#Headers],[DOMINGO]])*(ROUNDDOWN($B52,10)&gt;=ROUNDDOWN(ListaAula[HORA DE INÍCIO],10))*($B52&lt;=ListaAula[HORA DE TÉRMINO]),ListaAula[EXCLUSIVO]),ListaAula[EXCLUSIVO],0),2),0)</f>
        <v>0</v>
      </c>
      <c r="D52" s="6">
        <f>IFERROR(INDEX(ListaAula[],MATCH(SUMPRODUCT((ListaAula[DIA]=HorárioDasAulas[[#Headers],[SEGUNDA-FEIRA]])*(ROUNDDOWN($B52,10)&gt;=ROUNDDOWN(ListaAula[HORA DE INÍCIO],10))*($B52&lt;=ListaAula[HORA DE TÉRMINO]),ListaAula[EXCLUSIVO]),ListaAula[EXCLUSIVO],0),2),0)</f>
        <v>0</v>
      </c>
      <c r="E52" s="6">
        <f>IFERROR(INDEX(ListaAula[],MATCH(SUMPRODUCT((ListaAula[DIA]=HorárioDasAulas[[#Headers],[TERÇA-FEIRA]])*(ROUNDDOWN($B52,10)&gt;=ROUNDDOWN(ListaAula[HORA DE INÍCIO],10))*($B52&lt;=ListaAula[HORA DE TÉRMINO]),ListaAula[EXCLUSIVO]),ListaAula[EXCLUSIVO],0),2),0)</f>
        <v>0</v>
      </c>
      <c r="F52" s="6">
        <f>IFERROR(INDEX(ListaAula[],MATCH(SUMPRODUCT((ListaAula[DIA]=HorárioDasAulas[[#Headers],[QUARTA-FEIRA]])*(ROUNDDOWN($B52,10)&gt;=ROUNDDOWN(ListaAula[HORA DE INÍCIO],10))*($B52&lt;=ListaAula[HORA DE TÉRMINO]),ListaAula[EXCLUSIVO]),ListaAula[EXCLUSIVO],0),2),0)</f>
        <v>0</v>
      </c>
      <c r="G52" s="6">
        <f>IFERROR(INDEX(ListaAula[],MATCH(SUMPRODUCT((ListaAula[DIA]=HorárioDasAulas[[#Headers],[QUINTA-FEIRA]])*(ROUNDDOWN($B52,10)&gt;=ROUNDDOWN(ListaAula[HORA DE INÍCIO],10))*($B52&lt;=ListaAula[HORA DE TÉRMINO]),ListaAula[EXCLUSIVO]),ListaAula[EXCLUSIVO],0),2),0)</f>
        <v>0</v>
      </c>
      <c r="H52" s="6">
        <f>IFERROR(INDEX(ListaAula[],MATCH(SUMPRODUCT((ListaAula[DIA]=HorárioDasAulas[[#Headers],[SEXTA-FEIRA]])*(ROUNDDOWN($B52,10)&gt;=ROUNDDOWN(ListaAula[HORA DE INÍCIO],10))*($B52&lt;=ListaAula[HORA DE TÉRMINO]),ListaAula[EXCLUSIVO]),ListaAula[EXCLUSIVO],0),2),0)</f>
        <v>0</v>
      </c>
      <c r="I52" s="6">
        <f>IFERROR(INDEX(ListaAula[],MATCH(SUMPRODUCT((ListaAula[DIA]=HorárioDasAulas[[#Headers],[SÁBADO]])*(ROUNDDOWN($B52,10)&gt;=ROUNDDOWN(ListaAula[HORA DE INÍCIO],10))*($B52&lt;=ListaAula[HORA DE TÉRMINO]),ListaAula[EXCLUSIVO]),ListaAula[EXCLUSIVO],0),2),0)</f>
        <v>0</v>
      </c>
    </row>
    <row r="53" spans="2:9" ht="30" customHeight="1" x14ac:dyDescent="0.2">
      <c r="B53" s="4">
        <f t="shared" si="1"/>
        <v>0.843749999999999</v>
      </c>
      <c r="C53" s="6">
        <f>IFERROR(INDEX(ListaAula[],MATCH(SUMPRODUCT((ListaAula[DIA]=HorárioDasAulas[[#Headers],[DOMINGO]])*(ROUNDDOWN($B53,10)&gt;=ROUNDDOWN(ListaAula[HORA DE INÍCIO],10))*($B53&lt;=ListaAula[HORA DE TÉRMINO]),ListaAula[EXCLUSIVO]),ListaAula[EXCLUSIVO],0),2),0)</f>
        <v>0</v>
      </c>
      <c r="D53" s="6">
        <f>IFERROR(INDEX(ListaAula[],MATCH(SUMPRODUCT((ListaAula[DIA]=HorárioDasAulas[[#Headers],[SEGUNDA-FEIRA]])*(ROUNDDOWN($B53,10)&gt;=ROUNDDOWN(ListaAula[HORA DE INÍCIO],10))*($B53&lt;=ListaAula[HORA DE TÉRMINO]),ListaAula[EXCLUSIVO]),ListaAula[EXCLUSIVO],0),2),0)</f>
        <v>0</v>
      </c>
      <c r="E53" s="6">
        <f>IFERROR(INDEX(ListaAula[],MATCH(SUMPRODUCT((ListaAula[DIA]=HorárioDasAulas[[#Headers],[TERÇA-FEIRA]])*(ROUNDDOWN($B53,10)&gt;=ROUNDDOWN(ListaAula[HORA DE INÍCIO],10))*($B53&lt;=ListaAula[HORA DE TÉRMINO]),ListaAula[EXCLUSIVO]),ListaAula[EXCLUSIVO],0),2),0)</f>
        <v>0</v>
      </c>
      <c r="F53" s="6">
        <f>IFERROR(INDEX(ListaAula[],MATCH(SUMPRODUCT((ListaAula[DIA]=HorárioDasAulas[[#Headers],[QUARTA-FEIRA]])*(ROUNDDOWN($B53,10)&gt;=ROUNDDOWN(ListaAula[HORA DE INÍCIO],10))*($B53&lt;=ListaAula[HORA DE TÉRMINO]),ListaAula[EXCLUSIVO]),ListaAula[EXCLUSIVO],0),2),0)</f>
        <v>0</v>
      </c>
      <c r="G53" s="6">
        <f>IFERROR(INDEX(ListaAula[],MATCH(SUMPRODUCT((ListaAula[DIA]=HorárioDasAulas[[#Headers],[QUINTA-FEIRA]])*(ROUNDDOWN($B53,10)&gt;=ROUNDDOWN(ListaAula[HORA DE INÍCIO],10))*($B53&lt;=ListaAula[HORA DE TÉRMINO]),ListaAula[EXCLUSIVO]),ListaAula[EXCLUSIVO],0),2),0)</f>
        <v>0</v>
      </c>
      <c r="H53" s="6">
        <f>IFERROR(INDEX(ListaAula[],MATCH(SUMPRODUCT((ListaAula[DIA]=HorárioDasAulas[[#Headers],[SEXTA-FEIRA]])*(ROUNDDOWN($B53,10)&gt;=ROUNDDOWN(ListaAula[HORA DE INÍCIO],10))*($B53&lt;=ListaAula[HORA DE TÉRMINO]),ListaAula[EXCLUSIVO]),ListaAula[EXCLUSIVO],0),2),0)</f>
        <v>0</v>
      </c>
      <c r="I53" s="6">
        <f>IFERROR(INDEX(ListaAula[],MATCH(SUMPRODUCT((ListaAula[DIA]=HorárioDasAulas[[#Headers],[SÁBADO]])*(ROUNDDOWN($B53,10)&gt;=ROUNDDOWN(ListaAula[HORA DE INÍCIO],10))*($B53&lt;=ListaAula[HORA DE TÉRMINO]),ListaAula[EXCLUSIVO]),ListaAula[EXCLUSIVO],0),2),0)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IFERROR(INDEX(ListaAula[],MATCH(SUMPRODUCT((ListaAula[DIA]=HorárioDasAulas[[#Headers],[DOMINGO]])*(ROUNDDOWN($B54,10)&gt;=ROUNDDOWN(ListaAula[HORA DE INÍCIO],10))*($B54&lt;=ListaAula[HORA DE TÉRMINO]),ListaAula[EXCLUSIVO]),ListaAula[EXCLUSIVO],0),2),0)</f>
        <v>0</v>
      </c>
      <c r="D54" s="6">
        <f>IFERROR(INDEX(ListaAula[],MATCH(SUMPRODUCT((ListaAula[DIA]=HorárioDasAulas[[#Headers],[SEGUNDA-FEIRA]])*(ROUNDDOWN($B54,10)&gt;=ROUNDDOWN(ListaAula[HORA DE INÍCIO],10))*($B54&lt;=ListaAula[HORA DE TÉRMINO]),ListaAula[EXCLUSIVO]),ListaAula[EXCLUSIVO],0),2),0)</f>
        <v>0</v>
      </c>
      <c r="E54" s="6">
        <f>IFERROR(INDEX(ListaAula[],MATCH(SUMPRODUCT((ListaAula[DIA]=HorárioDasAulas[[#Headers],[TERÇA-FEIRA]])*(ROUNDDOWN($B54,10)&gt;=ROUNDDOWN(ListaAula[HORA DE INÍCIO],10))*($B54&lt;=ListaAula[HORA DE TÉRMINO]),ListaAula[EXCLUSIVO]),ListaAula[EXCLUSIVO],0),2),0)</f>
        <v>0</v>
      </c>
      <c r="F54" s="6">
        <f>IFERROR(INDEX(ListaAula[],MATCH(SUMPRODUCT((ListaAula[DIA]=HorárioDasAulas[[#Headers],[QUARTA-FEIRA]])*(ROUNDDOWN($B54,10)&gt;=ROUNDDOWN(ListaAula[HORA DE INÍCIO],10))*($B54&lt;=ListaAula[HORA DE TÉRMINO]),ListaAula[EXCLUSIVO]),ListaAula[EXCLUSIVO],0),2),0)</f>
        <v>0</v>
      </c>
      <c r="G54" s="6">
        <f>IFERROR(INDEX(ListaAula[],MATCH(SUMPRODUCT((ListaAula[DIA]=HorárioDasAulas[[#Headers],[QUINTA-FEIRA]])*(ROUNDDOWN($B54,10)&gt;=ROUNDDOWN(ListaAula[HORA DE INÍCIO],10))*($B54&lt;=ListaAula[HORA DE TÉRMINO]),ListaAula[EXCLUSIVO]),ListaAula[EXCLUSIVO],0),2),0)</f>
        <v>0</v>
      </c>
      <c r="H54" s="6">
        <f>IFERROR(INDEX(ListaAula[],MATCH(SUMPRODUCT((ListaAula[DIA]=HorárioDasAulas[[#Headers],[SEXTA-FEIRA]])*(ROUNDDOWN($B54,10)&gt;=ROUNDDOWN(ListaAula[HORA DE INÍCIO],10))*($B54&lt;=ListaAula[HORA DE TÉRMINO]),ListaAula[EXCLUSIVO]),ListaAula[EXCLUSIVO],0),2),0)</f>
        <v>0</v>
      </c>
      <c r="I54" s="6">
        <f>IFERROR(INDEX(ListaAula[],MATCH(SUMPRODUCT((ListaAula[DIA]=HorárioDasAulas[[#Headers],[SÁBADO]])*(ROUNDDOWN($B54,10)&gt;=ROUNDDOWN(ListaAula[HORA DE INÍCIO],10))*($B54&lt;=ListaAula[HORA DE TÉRMINO]),ListaAula[EXCLUSIVO]),ListaAula[EXCLUSIVO],0),2),0)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IFERROR(INDEX(ListaAula[],MATCH(SUMPRODUCT((ListaAula[DIA]=HorárioDasAulas[[#Headers],[DOMINGO]])*(ROUNDDOWN($B55,10)&gt;=ROUNDDOWN(ListaAula[HORA DE INÍCIO],10))*($B55&lt;=ListaAula[HORA DE TÉRMINO]),ListaAula[EXCLUSIVO]),ListaAula[EXCLUSIVO],0),2),0)</f>
        <v>0</v>
      </c>
      <c r="D55" s="6">
        <f>IFERROR(INDEX(ListaAula[],MATCH(SUMPRODUCT((ListaAula[DIA]=HorárioDasAulas[[#Headers],[SEGUNDA-FEIRA]])*(ROUNDDOWN($B55,10)&gt;=ROUNDDOWN(ListaAula[HORA DE INÍCIO],10))*($B55&lt;=ListaAula[HORA DE TÉRMINO]),ListaAula[EXCLUSIVO]),ListaAula[EXCLUSIVO],0),2),0)</f>
        <v>0</v>
      </c>
      <c r="E55" s="6">
        <f>IFERROR(INDEX(ListaAula[],MATCH(SUMPRODUCT((ListaAula[DIA]=HorárioDasAulas[[#Headers],[TERÇA-FEIRA]])*(ROUNDDOWN($B55,10)&gt;=ROUNDDOWN(ListaAula[HORA DE INÍCIO],10))*($B55&lt;=ListaAula[HORA DE TÉRMINO]),ListaAula[EXCLUSIVO]),ListaAula[EXCLUSIVO],0),2),0)</f>
        <v>0</v>
      </c>
      <c r="F55" s="6">
        <f>IFERROR(INDEX(ListaAula[],MATCH(SUMPRODUCT((ListaAula[DIA]=HorárioDasAulas[[#Headers],[QUARTA-FEIRA]])*(ROUNDDOWN($B55,10)&gt;=ROUNDDOWN(ListaAula[HORA DE INÍCIO],10))*($B55&lt;=ListaAula[HORA DE TÉRMINO]),ListaAula[EXCLUSIVO]),ListaAula[EXCLUSIVO],0),2),0)</f>
        <v>0</v>
      </c>
      <c r="G55" s="6">
        <f>IFERROR(INDEX(ListaAula[],MATCH(SUMPRODUCT((ListaAula[DIA]=HorárioDasAulas[[#Headers],[QUINTA-FEIRA]])*(ROUNDDOWN($B55,10)&gt;=ROUNDDOWN(ListaAula[HORA DE INÍCIO],10))*($B55&lt;=ListaAula[HORA DE TÉRMINO]),ListaAula[EXCLUSIVO]),ListaAula[EXCLUSIVO],0),2),0)</f>
        <v>0</v>
      </c>
      <c r="H55" s="6">
        <f>IFERROR(INDEX(ListaAula[],MATCH(SUMPRODUCT((ListaAula[DIA]=HorárioDasAulas[[#Headers],[SEXTA-FEIRA]])*(ROUNDDOWN($B55,10)&gt;=ROUNDDOWN(ListaAula[HORA DE INÍCIO],10))*($B55&lt;=ListaAula[HORA DE TÉRMINO]),ListaAula[EXCLUSIVO]),ListaAula[EXCLUSIVO],0),2),0)</f>
        <v>0</v>
      </c>
      <c r="I55" s="6">
        <f>IFERROR(INDEX(ListaAula[],MATCH(SUMPRODUCT((ListaAula[DIA]=HorárioDasAulas[[#Headers],[SÁBADO]])*(ROUNDDOWN($B55,10)&gt;=ROUNDDOWN(ListaAula[HORA DE INÍCIO],10))*($B55&lt;=ListaAula[HORA DE TÉRMINO]),ListaAula[EXCLUSIVO]),ListaAula[EXCLUSIVO],0),2),0)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IFERROR(INDEX(ListaAula[],MATCH(SUMPRODUCT((ListaAula[DIA]=HorárioDasAulas[[#Headers],[DOMINGO]])*(ROUNDDOWN($B56,10)&gt;=ROUNDDOWN(ListaAula[HORA DE INÍCIO],10))*($B56&lt;=ListaAula[HORA DE TÉRMINO]),ListaAula[EXCLUSIVO]),ListaAula[EXCLUSIVO],0),2),0)</f>
        <v>0</v>
      </c>
      <c r="D56" s="6">
        <f>IFERROR(INDEX(ListaAula[],MATCH(SUMPRODUCT((ListaAula[DIA]=HorárioDasAulas[[#Headers],[SEGUNDA-FEIRA]])*(ROUNDDOWN($B56,10)&gt;=ROUNDDOWN(ListaAula[HORA DE INÍCIO],10))*($B56&lt;=ListaAula[HORA DE TÉRMINO]),ListaAula[EXCLUSIVO]),ListaAula[EXCLUSIVO],0),2),0)</f>
        <v>0</v>
      </c>
      <c r="E56" s="6">
        <f>IFERROR(INDEX(ListaAula[],MATCH(SUMPRODUCT((ListaAula[DIA]=HorárioDasAulas[[#Headers],[TERÇA-FEIRA]])*(ROUNDDOWN($B56,10)&gt;=ROUNDDOWN(ListaAula[HORA DE INÍCIO],10))*($B56&lt;=ListaAula[HORA DE TÉRMINO]),ListaAula[EXCLUSIVO]),ListaAula[EXCLUSIVO],0),2),0)</f>
        <v>0</v>
      </c>
      <c r="F56" s="6">
        <f>IFERROR(INDEX(ListaAula[],MATCH(SUMPRODUCT((ListaAula[DIA]=HorárioDasAulas[[#Headers],[QUARTA-FEIRA]])*(ROUNDDOWN($B56,10)&gt;=ROUNDDOWN(ListaAula[HORA DE INÍCIO],10))*($B56&lt;=ListaAula[HORA DE TÉRMINO]),ListaAula[EXCLUSIVO]),ListaAula[EXCLUSIVO],0),2),0)</f>
        <v>0</v>
      </c>
      <c r="G56" s="6">
        <f>IFERROR(INDEX(ListaAula[],MATCH(SUMPRODUCT((ListaAula[DIA]=HorárioDasAulas[[#Headers],[QUINTA-FEIRA]])*(ROUNDDOWN($B56,10)&gt;=ROUNDDOWN(ListaAula[HORA DE INÍCIO],10))*($B56&lt;=ListaAula[HORA DE TÉRMINO]),ListaAula[EXCLUSIVO]),ListaAula[EXCLUSIVO],0),2),0)</f>
        <v>0</v>
      </c>
      <c r="H56" s="6">
        <f>IFERROR(INDEX(ListaAula[],MATCH(SUMPRODUCT((ListaAula[DIA]=HorárioDasAulas[[#Headers],[SEXTA-FEIRA]])*(ROUNDDOWN($B56,10)&gt;=ROUNDDOWN(ListaAula[HORA DE INÍCIO],10))*($B56&lt;=ListaAula[HORA DE TÉRMINO]),ListaAula[EXCLUSIVO]),ListaAula[EXCLUSIVO],0),2),0)</f>
        <v>0</v>
      </c>
      <c r="I56" s="6">
        <f>IFERROR(INDEX(ListaAula[],MATCH(SUMPRODUCT((ListaAula[DIA]=HorárioDasAulas[[#Headers],[SÁBADO]])*(ROUNDDOWN($B56,10)&gt;=ROUNDDOWN(ListaAula[HORA DE INÍCIO],10))*($B56&lt;=ListaAula[HORA DE TÉRMINO]),ListaAula[EXCLUSIVO]),ListaAula[EXCLUSIVO],0),2),0)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1" priority="2">
      <formula>(C4=C3)*(C$3=EsteDiaSemana)*(C4&lt;&gt;0)*($B4&lt;Cal_Horadetérmino)</formula>
    </cfRule>
    <cfRule type="expression" dxfId="10" priority="3">
      <formula>(C$3=EsteDiaSemana)*(C4&lt;&gt;0)*($B4&lt;Cal_Horadetérmino)</formula>
    </cfRule>
    <cfRule type="expression" dxfId="9" priority="6">
      <formula>(C4=C3)*(C4&lt;&gt;0)*($B4&lt;Cal_Horadetérmino)</formula>
    </cfRule>
    <cfRule type="expression" dxfId="8" priority="8">
      <formula>(C4&lt;&gt;0)*($B4&lt;Cal_Horadetérmino)</formula>
    </cfRule>
    <cfRule type="expression" dxfId="7" priority="9">
      <formula>(C$3=EsteDiaSemana)*($B4&lt;Cal_Horadetérmino)</formula>
    </cfRule>
    <cfRule type="expression" dxfId="6" priority="298">
      <formula>C4=0</formula>
    </cfRule>
  </conditionalFormatting>
  <conditionalFormatting sqref="B3:I3">
    <cfRule type="expression" dxfId="5" priority="4">
      <formula>(B3=EsteDiaSemana)*($B4&lt;Cal_Horadetérmino)</formula>
    </cfRule>
  </conditionalFormatting>
  <conditionalFormatting sqref="B4:I56">
    <cfRule type="expression" dxfId="4" priority="400">
      <formula>($B4&lt;=HoraAtual)*($B5&gt;=HoraAtual)</formula>
    </cfRule>
    <cfRule type="expression" dxfId="3" priority="401">
      <formula>(ROW(B4)&lt;ROW(INDEX($B$4:$B81,MATCH(Cal_Horadetérmino,$B$4:$B$81,1),1))+1)</formula>
    </cfRule>
    <cfRule type="expression" dxfId="2" priority="402">
      <formula>B4=B3</formula>
    </cfRule>
    <cfRule type="expression" dxfId="1" priority="403" stopIfTrue="1">
      <formula>(B4&gt;Cal_Horadetérmino)</formula>
    </cfRule>
    <cfRule type="expression" dxfId="0" priority="404">
      <formula>INDEX($B$4:$B81,MATCH(Cal_Horadetérmino,$B$4:$B$81,1),1)</formula>
    </cfRule>
  </conditionalFormatting>
  <dataValidations count="16">
    <dataValidation type="list" errorStyle="warning" allowBlank="1" showInputMessage="1" showErrorMessage="1" error="Selecione uma hora de início da lista. Selecione CANCELAR e pressione ALT+SETA PARA BAIXO para selecionar a hora de início na lista suspensa" prompt="Insira o horário de início do cronograma nesta célula. Pressione ALT+SETA PARA BAIXO para abrir a lista suspensa e pressione ENTER para selecionar a hora." sqref="G2" xr:uid="{00000000-0002-0000-0000-000000000000}">
      <formula1>"8:00 AM,9:00 AM,10:00 AM,11:00 AM,12:00 PM,1:00 PM,2:00 PM,3:00 PM,4:00 PM,5:00 PM"</formula1>
    </dataValidation>
    <dataValidation type="list" errorStyle="warning" allowBlank="1" showInputMessage="1" showErrorMessage="1" error="Selecione um intervalo de tempo da lista. Selecione CANCELAR e pressione ALT+SETA PARA BAIXO para selecionar o intervalo de tempo na lista suspensa" prompt="Insira o intervalo de tempo nesta célula. Pressione ALT+SETA PARA BAIXO para abrir a lista suspensa e pressione ENTER para selecionar o intervalo de tempo." sqref="H2" xr:uid="{00000000-0002-0000-0000-000001000000}">
      <formula1>"15 MIN,20 MIN,30 MIN,40 MIN,45 MIN,60 MIN"</formula1>
    </dataValidation>
    <dataValidation allowBlank="1" showInputMessage="1" showErrorMessage="1" prompt="Para atualizar o Horário das Aulas, modifique Agendar Início na célula G2 e Intervalo de Tempo na célula H2. Adicione as informações da aula na planilha Lista de Aulas. Célula I1 navega para a planilha Lista de Aulas." sqref="A1" xr:uid="{00000000-0002-0000-0000-000002000000}"/>
    <dataValidation allowBlank="1" showInputMessage="1" showErrorMessage="1" prompt="A tabela Horário das Aulas abaixo é atualizada automaticamente a partir das entradas na tabela Lista de Aulas na planilha Lista de Aulas. Adicione linhas ao final da tabela para estender o cronograma." sqref="B1:F2" xr:uid="{00000000-0002-0000-0000-000003000000}"/>
    <dataValidation allowBlank="1" showInputMessage="1" showErrorMessage="1" prompt="Insira a hora de início da agenda na célula G2." sqref="G1" xr:uid="{00000000-0002-0000-0000-000004000000}"/>
    <dataValidation allowBlank="1" showInputMessage="1" showErrorMessage="1" prompt="Insira a hora de intervalo na célula H2." sqref="H1" xr:uid="{00000000-0002-0000-0000-000005000000}"/>
    <dataValidation allowBlank="1" showInputMessage="1" showErrorMessage="1" prompt="O horário das aulas de domingo é atualizado automaticamente com as entradas da planilha Lista de Aulas." sqref="C3" xr:uid="{00000000-0002-0000-0000-000006000000}"/>
    <dataValidation allowBlank="1" showInputMessage="1" showErrorMessage="1" prompt="O horário das aulas de segunda-feira é atualizado automaticamente com as entradas da planilha Lista de Aulas." sqref="D3" xr:uid="{00000000-0002-0000-0000-000007000000}"/>
    <dataValidation allowBlank="1" showInputMessage="1" showErrorMessage="1" prompt="O horário das aulas de terça-feira é atualizado automaticamente com as entradas da planilha Lista de Aulas." sqref="E3" xr:uid="{00000000-0002-0000-0000-000008000000}"/>
    <dataValidation allowBlank="1" showInputMessage="1" showErrorMessage="1" prompt="O horário das aulas de quarta-feira é atualizado automaticamente com as entradas da planilha Lista de Aulas." sqref="F3" xr:uid="{00000000-0002-0000-0000-000009000000}"/>
    <dataValidation allowBlank="1" showInputMessage="1" showErrorMessage="1" prompt="O horário das aulas de quinta-feira é atualizado automaticamente com as entradas da planilha Lista de Aulas." sqref="G3" xr:uid="{00000000-0002-0000-0000-00000A000000}"/>
    <dataValidation allowBlank="1" showInputMessage="1" showErrorMessage="1" prompt="O horário das aulas de sexta-feira é atualizado automaticamente com as entradas da planilha Lista de Aulas." sqref="H3" xr:uid="{00000000-0002-0000-0000-00000B000000}"/>
    <dataValidation allowBlank="1" showInputMessage="1" showErrorMessage="1" prompt="O horário das aulas de sábado é atualizado automaticamente com as entradas da planilha Lista de Aulas." sqref="I3" xr:uid="{00000000-0002-0000-0000-00000C000000}"/>
    <dataValidation allowBlank="1" showInputMessage="1" showErrorMessage="1" prompt="Esta coluna é gerada com base na hora de início da célula G2 e na hora de intervalo da célula H2" sqref="B3" xr:uid="{00000000-0002-0000-0000-00000D000000}"/>
    <dataValidation allowBlank="1" showInputMessage="1" showErrorMessage="1" prompt="Hora de início da agenda determinada pela hora inserida na célula G2" sqref="B4" xr:uid="{00000000-0002-0000-0000-00000E000000}"/>
    <dataValidation allowBlank="1" showInputMessage="1" showErrorMessage="1" prompt="Link de navegação para a planilha Lista de Aulas" sqref="I1:I2" xr:uid="{00000000-0002-0000-0000-00000F000000}"/>
  </dataValidations>
  <hyperlinks>
    <hyperlink ref="I1" location="'Lista de Aulas'!A1" tooltip="Selecione para navegar até a planilha Lista de Aulas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>
      <selection activeCell="D7" sqref="D7"/>
    </sheetView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4.125" style="1" customWidth="1"/>
    <col min="8" max="8" width="15.6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55" t="s">
        <v>11</v>
      </c>
      <c r="C1" s="55"/>
      <c r="D1" s="55"/>
      <c r="E1" s="55"/>
      <c r="F1" s="55"/>
      <c r="G1" s="57" t="s">
        <v>28</v>
      </c>
      <c r="H1" s="57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29</v>
      </c>
      <c r="H2" s="3" t="s">
        <v>30</v>
      </c>
    </row>
    <row r="3" spans="2:8" ht="30" customHeight="1" x14ac:dyDescent="0.2">
      <c r="B3" s="6" t="s">
        <v>13</v>
      </c>
      <c r="C3" s="6" t="s">
        <v>18</v>
      </c>
      <c r="D3" s="6" t="s">
        <v>3</v>
      </c>
      <c r="E3" s="6" t="s">
        <v>24</v>
      </c>
      <c r="F3" s="4">
        <v>0.54166666666666596</v>
      </c>
      <c r="G3" s="4">
        <v>0.58333333333333337</v>
      </c>
      <c r="H3" s="2">
        <f>ROW()-ROW(ListaAula[[#Headers],[EXCLUSIVO]])</f>
        <v>1</v>
      </c>
    </row>
    <row r="4" spans="2:8" ht="30" customHeight="1" x14ac:dyDescent="0.2">
      <c r="B4" s="6" t="s">
        <v>13</v>
      </c>
      <c r="C4" s="6" t="s">
        <v>18</v>
      </c>
      <c r="D4" s="6" t="s">
        <v>5</v>
      </c>
      <c r="E4" s="6" t="s">
        <v>24</v>
      </c>
      <c r="F4" s="4">
        <v>0.54166666666666596</v>
      </c>
      <c r="G4" s="4">
        <v>0.58333333333333337</v>
      </c>
      <c r="H4" s="2">
        <f>ROW()-ROW(ListaAula[[#Headers],[EXCLUSIVO]])</f>
        <v>2</v>
      </c>
    </row>
    <row r="5" spans="2:8" ht="30" customHeight="1" x14ac:dyDescent="0.2">
      <c r="B5" s="6" t="s">
        <v>14</v>
      </c>
      <c r="C5" s="6" t="s">
        <v>19</v>
      </c>
      <c r="D5" s="6" t="s">
        <v>3</v>
      </c>
      <c r="E5" s="6" t="s">
        <v>25</v>
      </c>
      <c r="F5" s="4">
        <v>0.66666666666666663</v>
      </c>
      <c r="G5" s="4">
        <v>0.70833333333333337</v>
      </c>
      <c r="H5" s="2">
        <f>ROW()-ROW(ListaAula[[#Headers],[EXCLUSIVO]])</f>
        <v>3</v>
      </c>
    </row>
    <row r="6" spans="2:8" ht="30" customHeight="1" x14ac:dyDescent="0.2">
      <c r="B6" s="6" t="s">
        <v>15</v>
      </c>
      <c r="C6" s="6" t="s">
        <v>20</v>
      </c>
      <c r="D6" s="6" t="s">
        <v>4</v>
      </c>
      <c r="E6" s="6" t="s">
        <v>25</v>
      </c>
      <c r="F6" s="4">
        <v>0.45833333333333331</v>
      </c>
      <c r="G6" s="4">
        <v>0.5</v>
      </c>
      <c r="H6" s="2">
        <f>ROW()-ROW(ListaAula[[#Headers],[EXCLUSIVO]])</f>
        <v>4</v>
      </c>
    </row>
    <row r="7" spans="2:8" ht="30" customHeight="1" x14ac:dyDescent="0.2">
      <c r="B7" s="6" t="s">
        <v>15</v>
      </c>
      <c r="C7" s="6" t="s">
        <v>20</v>
      </c>
      <c r="D7" s="6" t="s">
        <v>6</v>
      </c>
      <c r="E7" s="6" t="s">
        <v>25</v>
      </c>
      <c r="F7" s="4">
        <v>0.45833333333333287</v>
      </c>
      <c r="G7" s="4">
        <v>0.5</v>
      </c>
      <c r="H7" s="2">
        <f>ROW()-ROW(ListaAula[[#Headers],[EXCLUSIVO]])</f>
        <v>5</v>
      </c>
    </row>
    <row r="8" spans="2:8" ht="30" customHeight="1" x14ac:dyDescent="0.2">
      <c r="B8" s="6" t="s">
        <v>16</v>
      </c>
      <c r="C8" s="6" t="s">
        <v>21</v>
      </c>
      <c r="D8" s="6" t="s">
        <v>3</v>
      </c>
      <c r="E8" s="6" t="s">
        <v>26</v>
      </c>
      <c r="F8" s="4">
        <v>0.34027777777777773</v>
      </c>
      <c r="G8" s="4">
        <v>0.38541666666666669</v>
      </c>
      <c r="H8" s="2">
        <f>ROW()-ROW(ListaAula[[#Headers],[EXCLUSIVO]])</f>
        <v>6</v>
      </c>
    </row>
    <row r="9" spans="2:8" ht="30" customHeight="1" x14ac:dyDescent="0.2">
      <c r="B9" s="6" t="s">
        <v>16</v>
      </c>
      <c r="C9" s="6" t="s">
        <v>21</v>
      </c>
      <c r="D9" s="6" t="s">
        <v>5</v>
      </c>
      <c r="E9" s="6" t="s">
        <v>26</v>
      </c>
      <c r="F9" s="4">
        <v>0.34027777777777773</v>
      </c>
      <c r="G9" s="4">
        <v>0.38541666666666669</v>
      </c>
      <c r="H9" s="2">
        <f>ROW()-ROW(ListaAula[[#Headers],[EXCLUSIVO]])</f>
        <v>7</v>
      </c>
    </row>
    <row r="10" spans="2:8" ht="30" customHeight="1" x14ac:dyDescent="0.2">
      <c r="B10" s="6" t="s">
        <v>16</v>
      </c>
      <c r="C10" s="6" t="s">
        <v>21</v>
      </c>
      <c r="D10" s="6" t="s">
        <v>8</v>
      </c>
      <c r="E10" s="6" t="s">
        <v>26</v>
      </c>
      <c r="F10" s="4">
        <v>0.34027777777777773</v>
      </c>
      <c r="G10" s="4">
        <v>0.38541666666666669</v>
      </c>
      <c r="H10" s="2">
        <f>ROW()-ROW(ListaAula[[#Headers],[EXCLUSIVO]])</f>
        <v>8</v>
      </c>
    </row>
  </sheetData>
  <mergeCells count="2">
    <mergeCell ref="B1:F1"/>
    <mergeCell ref="G1:H1"/>
  </mergeCells>
  <dataValidations count="10">
    <dataValidation allowBlank="1" showInputMessage="1" showErrorMessage="1" prompt="Link de navegação para a planilha Horário das Aulas" sqref="G1:H1" xr:uid="{00000000-0002-0000-0100-000000000000}"/>
    <dataValidation allowBlank="1" showInputMessage="1" showErrorMessage="1" prompt="Insira a aula nesta coluna" sqref="B2" xr:uid="{00000000-0002-0000-0100-000001000000}"/>
    <dataValidation allowBlank="1" showInputMessage="1" showErrorMessage="1" prompt="Insira a ID da aula nesta coluna" sqref="C2" xr:uid="{00000000-0002-0000-0100-000002000000}"/>
    <dataValidation allowBlank="1" showInputMessage="1" showErrorMessage="1" prompt="Insira o Dia da aula nesta coluna. Em cada célula desta coluna, pressione ALT+SETA PARA BAIXO para abrir a lista suspensa e pressione ENTER para selecionar o dia" sqref="D2" xr:uid="{00000000-0002-0000-0100-000003000000}"/>
    <dataValidation allowBlank="1" showInputMessage="1" showErrorMessage="1" prompt="Insira o Local da aula nesta coluna" sqref="E2" xr:uid="{00000000-0002-0000-0100-000004000000}"/>
    <dataValidation allowBlank="1" showInputMessage="1" showErrorMessage="1" prompt="Insira a hora de início da aula nesta coluna." sqref="F2" xr:uid="{00000000-0002-0000-0100-000005000000}"/>
    <dataValidation allowBlank="1" showInputMessage="1" showErrorMessage="1" prompt="Insira a hora de término da aula nesta coluna." sqref="G2" xr:uid="{00000000-0002-0000-0100-000006000000}"/>
    <dataValidation allowBlank="1" showInputMessage="1" showErrorMessage="1" prompt="Crie uma lista de aulas para atualizar o Horário das Aulas atualizando a tabela Lista de Aulas. Use filtros de tabela para obter aulas ou datas específicas. A célula G1 navega até Horário das Aulas." sqref="A1" xr:uid="{00000000-0002-0000-0100-000007000000}"/>
    <dataValidation allowBlank="1" showInputMessage="1" showErrorMessage="1" prompt="Essa lista é usada para criar o Horário das Aulas na planilha Horário das Aulas. Atualize a tabela Lista de Aulas, abaixo, para atualizar automaticamente o Horário das Aulas." sqref="B1:F1" xr:uid="{00000000-0002-0000-0100-000008000000}"/>
    <dataValidation type="list" errorStyle="warning" allowBlank="1" showInputMessage="1" showErrorMessage="1" error="Selecione um dia na lista. Selecione CANCELAR e pressione ALT+SETA PARA BAIXO para escolher o dia na lista suspensa." sqref="D3:D10" xr:uid="{00000000-0002-0000-0100-000009000000}">
      <formula1>"DOMINGO,SEGUNDA-FEIRA,TERÇA-FEIRA,QUARTA-FEIRA,QUINTA-FEIRA,SEXTA-FEIRA,SÁBADO"</formula1>
    </dataValidation>
  </dataValidations>
  <hyperlinks>
    <hyperlink ref="G1:H1" location="'Horário das Aulas'!A1" tooltip="Selecione para navegar até a planilha Horário das Aulas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878E-408D-4B80-A651-1297DFB6C7FD}">
  <sheetPr>
    <tabColor rgb="FFFF0000"/>
  </sheetPr>
  <dimension ref="A1:J28"/>
  <sheetViews>
    <sheetView tabSelected="1" zoomScale="85" zoomScaleNormal="85" workbookViewId="0">
      <selection activeCell="I9" sqref="I9"/>
    </sheetView>
  </sheetViews>
  <sheetFormatPr defaultRowHeight="14.25" x14ac:dyDescent="0.2"/>
  <cols>
    <col min="1" max="1" width="4.875" customWidth="1"/>
    <col min="2" max="2" width="40.25" customWidth="1"/>
    <col min="3" max="3" width="32" customWidth="1"/>
    <col min="4" max="4" width="11.75" customWidth="1"/>
    <col min="5" max="5" width="10.875" customWidth="1"/>
    <col min="6" max="6" width="11.25" customWidth="1"/>
    <col min="7" max="7" width="9.875" customWidth="1"/>
    <col min="8" max="8" width="9.125" bestFit="1" customWidth="1"/>
    <col min="9" max="9" width="18.125" customWidth="1"/>
    <col min="10" max="10" width="9" style="68"/>
  </cols>
  <sheetData>
    <row r="1" spans="1:10" ht="36" customHeight="1" x14ac:dyDescent="0.2">
      <c r="A1" s="32" t="s">
        <v>69</v>
      </c>
      <c r="B1" s="33" t="s">
        <v>62</v>
      </c>
      <c r="C1" s="33" t="s">
        <v>70</v>
      </c>
      <c r="D1" s="33" t="s">
        <v>63</v>
      </c>
      <c r="E1" s="34" t="s">
        <v>64</v>
      </c>
      <c r="F1" s="33" t="s">
        <v>65</v>
      </c>
      <c r="G1" s="33" t="s">
        <v>66</v>
      </c>
      <c r="H1" s="33" t="s">
        <v>67</v>
      </c>
      <c r="I1" s="35" t="s">
        <v>68</v>
      </c>
    </row>
    <row r="2" spans="1:10" ht="31.5" x14ac:dyDescent="0.2">
      <c r="A2" s="36">
        <v>1</v>
      </c>
      <c r="B2" s="10" t="s">
        <v>33</v>
      </c>
      <c r="C2" s="10" t="s">
        <v>71</v>
      </c>
      <c r="D2" s="10" t="s">
        <v>34</v>
      </c>
      <c r="E2" s="11">
        <v>44119</v>
      </c>
      <c r="F2" s="10" t="s">
        <v>35</v>
      </c>
      <c r="G2" s="12" t="s">
        <v>36</v>
      </c>
      <c r="H2" s="12">
        <v>55</v>
      </c>
      <c r="I2" s="37" t="s">
        <v>37</v>
      </c>
      <c r="J2" s="69"/>
    </row>
    <row r="3" spans="1:10" ht="32.25" thickBot="1" x14ac:dyDescent="0.25">
      <c r="A3" s="38">
        <v>2</v>
      </c>
      <c r="B3" s="43" t="s">
        <v>95</v>
      </c>
      <c r="C3" s="43" t="s">
        <v>83</v>
      </c>
      <c r="D3" s="43" t="s">
        <v>34</v>
      </c>
      <c r="E3" s="44">
        <v>44120</v>
      </c>
      <c r="F3" s="43" t="s">
        <v>35</v>
      </c>
      <c r="G3" s="45" t="s">
        <v>104</v>
      </c>
      <c r="H3" s="45">
        <v>55</v>
      </c>
      <c r="I3" s="46" t="s">
        <v>37</v>
      </c>
      <c r="J3" s="69" t="s">
        <v>111</v>
      </c>
    </row>
    <row r="4" spans="1:10" ht="31.5" x14ac:dyDescent="0.2">
      <c r="A4" s="36">
        <v>3</v>
      </c>
      <c r="B4" s="25" t="s">
        <v>40</v>
      </c>
      <c r="C4" s="25" t="s">
        <v>72</v>
      </c>
      <c r="D4" s="25" t="s">
        <v>34</v>
      </c>
      <c r="E4" s="30">
        <v>44119</v>
      </c>
      <c r="F4" s="25" t="s">
        <v>35</v>
      </c>
      <c r="G4" s="29" t="s">
        <v>41</v>
      </c>
      <c r="H4" s="29">
        <v>55</v>
      </c>
      <c r="I4" s="40" t="s">
        <v>37</v>
      </c>
      <c r="J4" s="69"/>
    </row>
    <row r="5" spans="1:10" ht="31.5" x14ac:dyDescent="0.2">
      <c r="A5" s="38">
        <v>4</v>
      </c>
      <c r="B5" s="23" t="s">
        <v>73</v>
      </c>
      <c r="C5" s="23" t="s">
        <v>74</v>
      </c>
      <c r="D5" s="23" t="s">
        <v>34</v>
      </c>
      <c r="E5" s="27">
        <v>44119</v>
      </c>
      <c r="F5" s="23" t="s">
        <v>35</v>
      </c>
      <c r="G5" s="24" t="s">
        <v>42</v>
      </c>
      <c r="H5" s="24">
        <v>55</v>
      </c>
      <c r="I5" s="39" t="s">
        <v>37</v>
      </c>
      <c r="J5" s="69"/>
    </row>
    <row r="6" spans="1:10" ht="47.25" x14ac:dyDescent="0.2">
      <c r="A6" s="36">
        <v>5</v>
      </c>
      <c r="B6" s="25" t="s">
        <v>43</v>
      </c>
      <c r="C6" s="25" t="s">
        <v>75</v>
      </c>
      <c r="D6" s="25" t="s">
        <v>34</v>
      </c>
      <c r="E6" s="30">
        <v>44119</v>
      </c>
      <c r="F6" s="25" t="s">
        <v>35</v>
      </c>
      <c r="G6" s="29" t="s">
        <v>44</v>
      </c>
      <c r="H6" s="29">
        <v>55</v>
      </c>
      <c r="I6" s="40" t="s">
        <v>37</v>
      </c>
      <c r="J6" s="69"/>
    </row>
    <row r="7" spans="1:10" ht="31.5" x14ac:dyDescent="0.2">
      <c r="A7" s="38">
        <v>6</v>
      </c>
      <c r="B7" s="23" t="s">
        <v>45</v>
      </c>
      <c r="C7" s="23" t="s">
        <v>76</v>
      </c>
      <c r="D7" s="23" t="s">
        <v>34</v>
      </c>
      <c r="E7" s="27">
        <v>44119</v>
      </c>
      <c r="F7" s="23" t="s">
        <v>35</v>
      </c>
      <c r="G7" s="24" t="s">
        <v>46</v>
      </c>
      <c r="H7" s="24">
        <v>55</v>
      </c>
      <c r="I7" s="39" t="s">
        <v>37</v>
      </c>
      <c r="J7" s="69"/>
    </row>
    <row r="8" spans="1:10" ht="31.5" x14ac:dyDescent="0.2">
      <c r="A8" s="36">
        <v>7</v>
      </c>
      <c r="B8" s="10" t="s">
        <v>85</v>
      </c>
      <c r="C8" s="10" t="s">
        <v>84</v>
      </c>
      <c r="D8" s="10" t="s">
        <v>34</v>
      </c>
      <c r="E8" s="11">
        <v>44119</v>
      </c>
      <c r="F8" s="25" t="s">
        <v>35</v>
      </c>
      <c r="G8" s="16" t="s">
        <v>106</v>
      </c>
      <c r="H8" s="12">
        <v>20</v>
      </c>
      <c r="I8" s="37" t="s">
        <v>37</v>
      </c>
      <c r="J8" s="69"/>
    </row>
    <row r="9" spans="1:10" ht="31.5" x14ac:dyDescent="0.2">
      <c r="A9" s="38">
        <v>8</v>
      </c>
      <c r="B9" s="23" t="s">
        <v>87</v>
      </c>
      <c r="C9" s="23" t="s">
        <v>84</v>
      </c>
      <c r="D9" s="23" t="s">
        <v>34</v>
      </c>
      <c r="E9" s="27">
        <v>44119</v>
      </c>
      <c r="F9" s="23" t="s">
        <v>35</v>
      </c>
      <c r="G9" s="28" t="s">
        <v>106</v>
      </c>
      <c r="H9" s="24">
        <v>20</v>
      </c>
      <c r="I9" s="39" t="s">
        <v>37</v>
      </c>
      <c r="J9" s="69"/>
    </row>
    <row r="10" spans="1:10" ht="31.5" x14ac:dyDescent="0.2">
      <c r="A10" s="36">
        <v>9</v>
      </c>
      <c r="B10" s="25" t="s">
        <v>88</v>
      </c>
      <c r="C10" s="25" t="s">
        <v>89</v>
      </c>
      <c r="D10" s="25" t="s">
        <v>34</v>
      </c>
      <c r="E10" s="11">
        <v>44119</v>
      </c>
      <c r="F10" s="25" t="s">
        <v>35</v>
      </c>
      <c r="G10" s="31" t="s">
        <v>90</v>
      </c>
      <c r="H10" s="29">
        <v>55</v>
      </c>
      <c r="I10" s="40" t="s">
        <v>37</v>
      </c>
      <c r="J10" s="69"/>
    </row>
    <row r="11" spans="1:10" ht="31.5" x14ac:dyDescent="0.2">
      <c r="A11" s="38">
        <v>10</v>
      </c>
      <c r="B11" s="23" t="s">
        <v>93</v>
      </c>
      <c r="C11" s="23" t="s">
        <v>84</v>
      </c>
      <c r="D11" s="23" t="s">
        <v>34</v>
      </c>
      <c r="E11" s="27">
        <v>44119</v>
      </c>
      <c r="F11" s="23" t="s">
        <v>35</v>
      </c>
      <c r="G11" s="24" t="s">
        <v>47</v>
      </c>
      <c r="H11" s="24">
        <v>55</v>
      </c>
      <c r="I11" s="39" t="s">
        <v>91</v>
      </c>
      <c r="J11" s="69"/>
    </row>
    <row r="12" spans="1:10" ht="31.5" x14ac:dyDescent="0.2">
      <c r="A12" s="36">
        <v>11</v>
      </c>
      <c r="B12" s="25" t="s">
        <v>92</v>
      </c>
      <c r="C12" s="25" t="s">
        <v>84</v>
      </c>
      <c r="D12" s="25" t="s">
        <v>34</v>
      </c>
      <c r="E12" s="30">
        <v>44119</v>
      </c>
      <c r="F12" s="25" t="s">
        <v>35</v>
      </c>
      <c r="G12" s="29" t="s">
        <v>48</v>
      </c>
      <c r="H12" s="29">
        <v>55</v>
      </c>
      <c r="I12" s="40" t="s">
        <v>91</v>
      </c>
    </row>
    <row r="13" spans="1:10" ht="47.25" x14ac:dyDescent="0.2">
      <c r="A13" s="38">
        <v>12</v>
      </c>
      <c r="B13" s="23" t="s">
        <v>49</v>
      </c>
      <c r="C13" s="23" t="s">
        <v>75</v>
      </c>
      <c r="D13" s="23" t="s">
        <v>34</v>
      </c>
      <c r="E13" s="27">
        <v>44119</v>
      </c>
      <c r="F13" s="23" t="s">
        <v>35</v>
      </c>
      <c r="G13" s="24" t="s">
        <v>50</v>
      </c>
      <c r="H13" s="24">
        <v>55</v>
      </c>
      <c r="I13" s="39" t="s">
        <v>37</v>
      </c>
    </row>
    <row r="14" spans="1:10" ht="47.25" x14ac:dyDescent="0.2">
      <c r="A14" s="36">
        <v>13</v>
      </c>
      <c r="B14" s="25" t="s">
        <v>51</v>
      </c>
      <c r="C14" s="25" t="s">
        <v>77</v>
      </c>
      <c r="D14" s="25" t="s">
        <v>34</v>
      </c>
      <c r="E14" s="30">
        <v>44119</v>
      </c>
      <c r="F14" s="25" t="s">
        <v>35</v>
      </c>
      <c r="G14" s="29" t="s">
        <v>47</v>
      </c>
      <c r="H14" s="29">
        <v>55</v>
      </c>
      <c r="I14" s="40" t="s">
        <v>37</v>
      </c>
    </row>
    <row r="15" spans="1:10" ht="31.5" x14ac:dyDescent="0.2">
      <c r="A15" s="38">
        <v>14</v>
      </c>
      <c r="B15" s="23" t="s">
        <v>52</v>
      </c>
      <c r="C15" s="23" t="s">
        <v>78</v>
      </c>
      <c r="D15" s="23" t="s">
        <v>34</v>
      </c>
      <c r="E15" s="27">
        <v>44119</v>
      </c>
      <c r="F15" s="23" t="s">
        <v>35</v>
      </c>
      <c r="G15" s="24" t="s">
        <v>53</v>
      </c>
      <c r="H15" s="24">
        <v>55</v>
      </c>
      <c r="I15" s="39" t="s">
        <v>37</v>
      </c>
    </row>
    <row r="16" spans="1:10" ht="31.5" x14ac:dyDescent="0.2">
      <c r="A16" s="36">
        <v>15</v>
      </c>
      <c r="B16" s="25" t="s">
        <v>52</v>
      </c>
      <c r="C16" s="25" t="s">
        <v>79</v>
      </c>
      <c r="D16" s="25" t="s">
        <v>34</v>
      </c>
      <c r="E16" s="30">
        <v>44119</v>
      </c>
      <c r="F16" s="25" t="s">
        <v>35</v>
      </c>
      <c r="G16" s="29" t="s">
        <v>54</v>
      </c>
      <c r="H16" s="29">
        <v>55</v>
      </c>
      <c r="I16" s="40" t="s">
        <v>37</v>
      </c>
    </row>
    <row r="17" spans="1:10" ht="31.5" x14ac:dyDescent="0.2">
      <c r="A17" s="38">
        <v>16</v>
      </c>
      <c r="B17" s="23" t="s">
        <v>55</v>
      </c>
      <c r="C17" s="23" t="s">
        <v>80</v>
      </c>
      <c r="D17" s="23" t="s">
        <v>34</v>
      </c>
      <c r="E17" s="27">
        <v>44119</v>
      </c>
      <c r="F17" s="23" t="s">
        <v>35</v>
      </c>
      <c r="G17" s="24" t="s">
        <v>56</v>
      </c>
      <c r="H17" s="24">
        <v>55</v>
      </c>
      <c r="I17" s="39" t="s">
        <v>57</v>
      </c>
    </row>
    <row r="18" spans="1:10" ht="31.5" x14ac:dyDescent="0.2">
      <c r="A18" s="36">
        <v>17</v>
      </c>
      <c r="B18" s="13" t="s">
        <v>58</v>
      </c>
      <c r="C18" s="13" t="s">
        <v>81</v>
      </c>
      <c r="D18" s="13" t="s">
        <v>34</v>
      </c>
      <c r="E18" s="14">
        <v>44119</v>
      </c>
      <c r="F18" s="13" t="s">
        <v>35</v>
      </c>
      <c r="G18" s="15" t="s">
        <v>59</v>
      </c>
      <c r="H18" s="15">
        <v>55</v>
      </c>
      <c r="I18" s="41" t="s">
        <v>57</v>
      </c>
    </row>
    <row r="19" spans="1:10" ht="31.5" x14ac:dyDescent="0.2">
      <c r="A19" s="38">
        <v>18</v>
      </c>
      <c r="B19" s="23" t="s">
        <v>60</v>
      </c>
      <c r="C19" s="23" t="s">
        <v>82</v>
      </c>
      <c r="D19" s="23" t="s">
        <v>34</v>
      </c>
      <c r="E19" s="27">
        <v>44119</v>
      </c>
      <c r="F19" s="23" t="s">
        <v>35</v>
      </c>
      <c r="G19" s="24" t="s">
        <v>61</v>
      </c>
      <c r="H19" s="24">
        <v>55</v>
      </c>
      <c r="I19" s="39" t="s">
        <v>57</v>
      </c>
    </row>
    <row r="20" spans="1:10" ht="31.5" x14ac:dyDescent="0.2">
      <c r="A20" s="36">
        <v>19</v>
      </c>
      <c r="B20" s="25" t="s">
        <v>101</v>
      </c>
      <c r="C20" s="25" t="s">
        <v>102</v>
      </c>
      <c r="D20" s="25" t="s">
        <v>34</v>
      </c>
      <c r="E20" s="30">
        <v>44120</v>
      </c>
      <c r="F20" s="25" t="s">
        <v>35</v>
      </c>
      <c r="G20" s="29" t="s">
        <v>99</v>
      </c>
      <c r="H20" s="29">
        <v>55</v>
      </c>
      <c r="I20" s="40" t="s">
        <v>37</v>
      </c>
    </row>
    <row r="21" spans="1:10" ht="31.5" x14ac:dyDescent="0.2">
      <c r="A21" s="38">
        <v>20</v>
      </c>
      <c r="B21" s="23" t="s">
        <v>97</v>
      </c>
      <c r="C21" s="23" t="s">
        <v>102</v>
      </c>
      <c r="D21" s="23" t="s">
        <v>34</v>
      </c>
      <c r="E21" s="27">
        <v>44120</v>
      </c>
      <c r="F21" s="23" t="s">
        <v>35</v>
      </c>
      <c r="G21" s="24" t="s">
        <v>61</v>
      </c>
      <c r="H21" s="24">
        <v>55</v>
      </c>
      <c r="I21" s="39" t="s">
        <v>37</v>
      </c>
    </row>
    <row r="22" spans="1:10" ht="31.5" x14ac:dyDescent="0.2">
      <c r="A22" s="36">
        <v>21</v>
      </c>
      <c r="B22" s="10" t="s">
        <v>96</v>
      </c>
      <c r="C22" s="10" t="s">
        <v>83</v>
      </c>
      <c r="D22" s="10" t="s">
        <v>34</v>
      </c>
      <c r="E22" s="11">
        <v>44120</v>
      </c>
      <c r="F22" s="10" t="s">
        <v>35</v>
      </c>
      <c r="G22" s="12" t="s">
        <v>105</v>
      </c>
      <c r="H22" s="12">
        <v>55</v>
      </c>
      <c r="I22" s="37" t="s">
        <v>37</v>
      </c>
      <c r="J22" s="67" t="s">
        <v>111</v>
      </c>
    </row>
    <row r="23" spans="1:10" ht="32.25" thickBot="1" x14ac:dyDescent="0.25">
      <c r="A23" s="42">
        <v>22</v>
      </c>
      <c r="B23" s="23" t="s">
        <v>103</v>
      </c>
      <c r="C23" s="23" t="s">
        <v>83</v>
      </c>
      <c r="D23" s="23" t="s">
        <v>34</v>
      </c>
      <c r="E23" s="27">
        <v>44119</v>
      </c>
      <c r="F23" s="23" t="s">
        <v>35</v>
      </c>
      <c r="G23" s="24" t="s">
        <v>47</v>
      </c>
      <c r="H23" s="24">
        <v>55</v>
      </c>
      <c r="I23" s="39" t="s">
        <v>37</v>
      </c>
    </row>
    <row r="24" spans="1:10" ht="32.25" thickBot="1" x14ac:dyDescent="0.25">
      <c r="A24" s="60">
        <v>23</v>
      </c>
      <c r="B24" s="61" t="s">
        <v>107</v>
      </c>
      <c r="C24" s="26" t="s">
        <v>109</v>
      </c>
      <c r="D24" s="10" t="s">
        <v>34</v>
      </c>
      <c r="E24" s="62">
        <v>44121</v>
      </c>
      <c r="F24" s="10" t="s">
        <v>35</v>
      </c>
      <c r="G24" s="63" t="s">
        <v>108</v>
      </c>
      <c r="H24" s="64">
        <v>55</v>
      </c>
      <c r="I24" s="65" t="s">
        <v>57</v>
      </c>
      <c r="J24" s="66" t="s">
        <v>111</v>
      </c>
    </row>
    <row r="25" spans="1:10" ht="32.25" thickBot="1" x14ac:dyDescent="0.25">
      <c r="A25" s="47">
        <v>24</v>
      </c>
      <c r="B25" s="48" t="s">
        <v>38</v>
      </c>
      <c r="C25" s="49" t="s">
        <v>110</v>
      </c>
      <c r="D25" s="50" t="s">
        <v>34</v>
      </c>
      <c r="E25" s="51">
        <v>44120</v>
      </c>
      <c r="F25" s="50" t="s">
        <v>35</v>
      </c>
      <c r="G25" s="52" t="s">
        <v>39</v>
      </c>
      <c r="H25" s="53">
        <v>55</v>
      </c>
      <c r="I25" s="54" t="s">
        <v>37</v>
      </c>
      <c r="J25" s="68" t="s">
        <v>111</v>
      </c>
    </row>
    <row r="26" spans="1:10" ht="15.75" x14ac:dyDescent="0.2">
      <c r="A26" s="26"/>
      <c r="B26" s="22" t="s">
        <v>94</v>
      </c>
      <c r="C26" s="19"/>
      <c r="D26" s="19"/>
      <c r="E26" s="21"/>
      <c r="F26" s="19"/>
      <c r="G26" s="18"/>
      <c r="H26" s="18"/>
      <c r="I26" s="18"/>
    </row>
    <row r="27" spans="1:10" ht="15.75" x14ac:dyDescent="0.2">
      <c r="B27" s="17" t="s">
        <v>86</v>
      </c>
      <c r="C27" t="s">
        <v>100</v>
      </c>
    </row>
    <row r="28" spans="1:10" ht="34.5" customHeight="1" x14ac:dyDescent="0.25">
      <c r="B28" s="58" t="s">
        <v>98</v>
      </c>
      <c r="C28" s="59"/>
      <c r="D28" s="59"/>
      <c r="E28" s="59"/>
      <c r="F28" s="59"/>
      <c r="G28" s="59"/>
      <c r="H28" s="59"/>
      <c r="I28" s="20"/>
    </row>
  </sheetData>
  <mergeCells count="1">
    <mergeCell ref="B28:H28"/>
  </mergeCells>
  <pageMargins left="0.51181102362204722" right="0.31496062992125984" top="1.1018110236220471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9</vt:i4>
      </vt:variant>
    </vt:vector>
  </HeadingPairs>
  <TitlesOfParts>
    <vt:vector size="12" baseType="lpstr">
      <vt:lpstr>Horário das Aulas</vt:lpstr>
      <vt:lpstr>Lista de Aulas</vt:lpstr>
      <vt:lpstr>Oferta 2020.3 CCH</vt:lpstr>
      <vt:lpstr>EstaLinha</vt:lpstr>
      <vt:lpstr>Horas</vt:lpstr>
      <vt:lpstr>InícioCalendário</vt:lpstr>
      <vt:lpstr>RegiãoTítuloColuna..H2.1</vt:lpstr>
      <vt:lpstr>TextoMinuto</vt:lpstr>
      <vt:lpstr>Título1</vt:lpstr>
      <vt:lpstr>TítuloDaColuna2</vt:lpstr>
      <vt:lpstr>'Horário das Aulas'!Titulos_de_impressao</vt:lpstr>
      <vt:lpstr>'Lista de Aulas'!Titulos_de_impressao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2019-07-05T13:10:55Z</dcterms:created>
  <dcterms:modified xsi:type="dcterms:W3CDTF">2020-10-18T01:07:36Z</dcterms:modified>
  <cp:version/>
</cp:coreProperties>
</file>